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9.xml" ContentType="application/vnd.openxmlformats-officedocument.drawing+xml"/>
  <Override PartName="/xl/charts/chart54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6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7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123163\Dropbox\Docs\Coronavirus\Data\"/>
    </mc:Choice>
  </mc:AlternateContent>
  <bookViews>
    <workbookView xWindow="0" yWindow="0" windowWidth="11145" windowHeight="7590" activeTab="2"/>
  </bookViews>
  <sheets>
    <sheet name="Contents" sheetId="2" r:id="rId1"/>
    <sheet name="MDS - Tests by specimen date" sheetId="1" r:id="rId2"/>
    <sheet name="MDS-Addition" sheetId="6" r:id="rId3"/>
    <sheet name="MDS-PopArea" sheetId="7" r:id="rId4"/>
    <sheet name="Wales ONS" sheetId="15" r:id="rId5"/>
    <sheet name="MDS-ABUHB" sheetId="14" r:id="rId6"/>
    <sheet name="MDS-BCUHB" sheetId="8" r:id="rId7"/>
    <sheet name="MDS-CAVUHB" sheetId="9" r:id="rId8"/>
    <sheet name="MDS-CTMUHB" sheetId="10" r:id="rId9"/>
    <sheet name="MDS-HDUHB" sheetId="11" r:id="rId10"/>
    <sheet name="MDS-PTHB" sheetId="12" r:id="rId11"/>
    <sheet name="MDS-SBUHB" sheetId="13" r:id="rId12"/>
    <sheet name="Age and sex distribution" sheetId="3" r:id="rId13"/>
    <sheet name="Deaths by date" sheetId="5" r:id="rId14"/>
    <sheet name="Deaths by LHB" sheetId="4" r:id="rId15"/>
  </sheets>
  <definedNames>
    <definedName name="Area">'MDS-PopArea'!$A:$A</definedName>
    <definedName name="AreaKm2">'MDS-PopArea'!$E:$E</definedName>
    <definedName name="AreaWales">'MDS-PopArea'!$D$41</definedName>
    <definedName name="Authoriser">'MDS-PopArea'!#REF!</definedName>
    <definedName name="Cases">'MDS - Tests by specimen date'!$C:$C</definedName>
    <definedName name="CasesHB">'MDS-Addition'!$C:$C</definedName>
    <definedName name="CasesLA">'MDS - Tests by specimen date'!$L:$L</definedName>
    <definedName name="HB">'MDS-Addition'!$A:$A</definedName>
    <definedName name="LA">'MDS - Tests by specimen date'!$A:$A</definedName>
    <definedName name="Pop">'MDS-PopArea'!$C:$C</definedName>
    <definedName name="PopKm2">'MDS-PopArea'!$G:$G</definedName>
    <definedName name="PopKm2SRT">'MDS-PopArea'!$I:$I</definedName>
    <definedName name="PopSRTKm2">'MDS-PopArea'!$K:$K</definedName>
    <definedName name="PopWales">'MDS-PopArea'!$B$41</definedName>
    <definedName name="SpecDate">'MDS - Tests by specimen date'!$B:$B</definedName>
    <definedName name="TotHA">'MDS-PopArea'!$F$39</definedName>
    <definedName name="TotHASRT">'MDS-PopArea'!$H$39</definedName>
    <definedName name="TotLA">'MDS-PopArea'!$F$30</definedName>
    <definedName name="TotLASRT">'MDS-PopArea'!$H$30</definedName>
    <definedName name="TotPopSRTHA">'MDS-PopArea'!$J$39</definedName>
    <definedName name="TotPopSRTLA">'MDS-PopArea'!$J$30</definedName>
  </definedNames>
  <calcPr calcId="162913"/>
</workbook>
</file>

<file path=xl/calcChain.xml><?xml version="1.0" encoding="utf-8"?>
<calcChain xmlns="http://schemas.openxmlformats.org/spreadsheetml/2006/main">
  <c r="B6" i="7" l="1"/>
  <c r="B5" i="7"/>
  <c r="B4" i="7"/>
  <c r="B3" i="7"/>
  <c r="B2" i="7"/>
  <c r="B29" i="7"/>
  <c r="B28" i="7"/>
  <c r="B26" i="7"/>
  <c r="B24" i="7"/>
  <c r="B23" i="7"/>
  <c r="B22" i="7"/>
  <c r="B20" i="7"/>
  <c r="B19" i="7"/>
  <c r="B18" i="7"/>
  <c r="B16" i="7"/>
  <c r="B15" i="7"/>
  <c r="B13" i="7"/>
  <c r="B12" i="7"/>
  <c r="B11" i="7"/>
  <c r="B10" i="7"/>
  <c r="B9" i="7"/>
  <c r="B8" i="7"/>
  <c r="E2179" i="1" l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H2180" i="1" l="1"/>
  <c r="G2180" i="1"/>
  <c r="F2180" i="1"/>
  <c r="C2" i="6"/>
  <c r="J29" i="7" l="1"/>
  <c r="J28" i="7"/>
  <c r="J26" i="7"/>
  <c r="J24" i="7"/>
  <c r="J23" i="7"/>
  <c r="J22" i="7"/>
  <c r="J20" i="7"/>
  <c r="J19" i="7"/>
  <c r="J18" i="7"/>
  <c r="J16" i="7"/>
  <c r="J15" i="7"/>
  <c r="J13" i="7"/>
  <c r="J12" i="7"/>
  <c r="J11" i="7"/>
  <c r="J10" i="7"/>
  <c r="J9" i="7"/>
  <c r="J8" i="7"/>
  <c r="J6" i="7"/>
  <c r="J5" i="7"/>
  <c r="J4" i="7"/>
  <c r="J3" i="7"/>
  <c r="J2" i="7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F37" i="7"/>
  <c r="H37" i="7" s="1"/>
  <c r="F36" i="7"/>
  <c r="H36" i="7" s="1"/>
  <c r="F29" i="7"/>
  <c r="H29" i="7" s="1"/>
  <c r="F28" i="7"/>
  <c r="H28" i="7" s="1"/>
  <c r="F26" i="7"/>
  <c r="H26" i="7" s="1"/>
  <c r="F24" i="7"/>
  <c r="H24" i="7" s="1"/>
  <c r="F23" i="7"/>
  <c r="H23" i="7" s="1"/>
  <c r="F22" i="7"/>
  <c r="H22" i="7" s="1"/>
  <c r="F20" i="7"/>
  <c r="H20" i="7" s="1"/>
  <c r="F19" i="7"/>
  <c r="H19" i="7" s="1"/>
  <c r="F18" i="7"/>
  <c r="H18" i="7" s="1"/>
  <c r="F16" i="7"/>
  <c r="H16" i="7" s="1"/>
  <c r="F15" i="7"/>
  <c r="H15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F6" i="7"/>
  <c r="H6" i="7" s="1"/>
  <c r="F5" i="7"/>
  <c r="H5" i="7" s="1"/>
  <c r="F4" i="7"/>
  <c r="H4" i="7" s="1"/>
  <c r="F3" i="7"/>
  <c r="H3" i="7" s="1"/>
  <c r="F2" i="7"/>
  <c r="H2" i="7" s="1"/>
  <c r="D38" i="7"/>
  <c r="B38" i="7"/>
  <c r="J38" i="7" s="1"/>
  <c r="D37" i="7"/>
  <c r="J37" i="7" s="1"/>
  <c r="D36" i="7"/>
  <c r="B36" i="7"/>
  <c r="J36" i="7" s="1"/>
  <c r="D35" i="7"/>
  <c r="B35" i="7"/>
  <c r="J35" i="7" s="1"/>
  <c r="D34" i="7"/>
  <c r="B34" i="7"/>
  <c r="J34" i="7" s="1"/>
  <c r="D33" i="7"/>
  <c r="B33" i="7"/>
  <c r="D32" i="7"/>
  <c r="B32" i="7"/>
  <c r="F32" i="7" s="1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F38" i="7" l="1"/>
  <c r="H38" i="7" s="1"/>
  <c r="F34" i="7"/>
  <c r="J33" i="7"/>
  <c r="E406" i="6"/>
  <c r="E604" i="6"/>
  <c r="E307" i="6"/>
  <c r="E505" i="6"/>
  <c r="E208" i="6"/>
  <c r="D703" i="6"/>
  <c r="E109" i="6"/>
  <c r="E10" i="6"/>
  <c r="E414" i="6"/>
  <c r="E612" i="6"/>
  <c r="E315" i="6"/>
  <c r="E513" i="6"/>
  <c r="E216" i="6"/>
  <c r="E117" i="6"/>
  <c r="D711" i="6"/>
  <c r="E18" i="6"/>
  <c r="E422" i="6"/>
  <c r="E620" i="6"/>
  <c r="E323" i="6"/>
  <c r="E521" i="6"/>
  <c r="E224" i="6"/>
  <c r="E26" i="6"/>
  <c r="D719" i="6"/>
  <c r="E125" i="6"/>
  <c r="E430" i="6"/>
  <c r="E628" i="6"/>
  <c r="E331" i="6"/>
  <c r="E529" i="6"/>
  <c r="E232" i="6"/>
  <c r="E133" i="6"/>
  <c r="E34" i="6"/>
  <c r="D727" i="6"/>
  <c r="E438" i="6"/>
  <c r="E636" i="6"/>
  <c r="E339" i="6"/>
  <c r="E537" i="6"/>
  <c r="E240" i="6"/>
  <c r="D735" i="6"/>
  <c r="E42" i="6"/>
  <c r="E141" i="6"/>
  <c r="E446" i="6"/>
  <c r="E644" i="6"/>
  <c r="E347" i="6"/>
  <c r="E545" i="6"/>
  <c r="E248" i="6"/>
  <c r="D743" i="6"/>
  <c r="E149" i="6"/>
  <c r="E50" i="6"/>
  <c r="E454" i="6"/>
  <c r="E652" i="6"/>
  <c r="E355" i="6"/>
  <c r="E553" i="6"/>
  <c r="E256" i="6"/>
  <c r="E58" i="6"/>
  <c r="D751" i="6"/>
  <c r="E157" i="6"/>
  <c r="E462" i="6"/>
  <c r="E660" i="6"/>
  <c r="E363" i="6"/>
  <c r="E561" i="6"/>
  <c r="E264" i="6"/>
  <c r="D759" i="6"/>
  <c r="E66" i="6"/>
  <c r="E165" i="6"/>
  <c r="E470" i="6"/>
  <c r="E668" i="6"/>
  <c r="E371" i="6"/>
  <c r="E569" i="6"/>
  <c r="E272" i="6"/>
  <c r="E173" i="6"/>
  <c r="D767" i="6"/>
  <c r="E74" i="6"/>
  <c r="E478" i="6"/>
  <c r="E676" i="6"/>
  <c r="E379" i="6"/>
  <c r="E577" i="6"/>
  <c r="E280" i="6"/>
  <c r="D775" i="6"/>
  <c r="E82" i="6"/>
  <c r="E181" i="6"/>
  <c r="E486" i="6"/>
  <c r="E684" i="6"/>
  <c r="E387" i="6"/>
  <c r="E585" i="6"/>
  <c r="E288" i="6"/>
  <c r="D783" i="6"/>
  <c r="E189" i="6"/>
  <c r="E90" i="6"/>
  <c r="E494" i="6"/>
  <c r="E692" i="6"/>
  <c r="E395" i="6"/>
  <c r="E593" i="6"/>
  <c r="E296" i="6"/>
  <c r="E197" i="6"/>
  <c r="D791" i="6"/>
  <c r="E98" i="6"/>
  <c r="E110" i="6"/>
  <c r="E605" i="6"/>
  <c r="E308" i="6"/>
  <c r="E506" i="6"/>
  <c r="E209" i="6"/>
  <c r="D704" i="6"/>
  <c r="E11" i="6"/>
  <c r="E407" i="6"/>
  <c r="E118" i="6"/>
  <c r="E613" i="6"/>
  <c r="E316" i="6"/>
  <c r="E514" i="6"/>
  <c r="E217" i="6"/>
  <c r="D712" i="6"/>
  <c r="E19" i="6"/>
  <c r="E415" i="6"/>
  <c r="E126" i="6"/>
  <c r="E621" i="6"/>
  <c r="E324" i="6"/>
  <c r="E522" i="6"/>
  <c r="E225" i="6"/>
  <c r="D720" i="6"/>
  <c r="E423" i="6"/>
  <c r="E27" i="6"/>
  <c r="E134" i="6"/>
  <c r="E629" i="6"/>
  <c r="E332" i="6"/>
  <c r="E530" i="6"/>
  <c r="E233" i="6"/>
  <c r="E431" i="6"/>
  <c r="E35" i="6"/>
  <c r="D728" i="6"/>
  <c r="E142" i="6"/>
  <c r="E637" i="6"/>
  <c r="E340" i="6"/>
  <c r="E538" i="6"/>
  <c r="E241" i="6"/>
  <c r="D736" i="6"/>
  <c r="E43" i="6"/>
  <c r="E439" i="6"/>
  <c r="E150" i="6"/>
  <c r="E645" i="6"/>
  <c r="E348" i="6"/>
  <c r="E546" i="6"/>
  <c r="E249" i="6"/>
  <c r="D744" i="6"/>
  <c r="E447" i="6"/>
  <c r="E51" i="6"/>
  <c r="E158" i="6"/>
  <c r="E653" i="6"/>
  <c r="E356" i="6"/>
  <c r="E554" i="6"/>
  <c r="E257" i="6"/>
  <c r="D752" i="6"/>
  <c r="E455" i="6"/>
  <c r="E59" i="6"/>
  <c r="E166" i="6"/>
  <c r="E661" i="6"/>
  <c r="E364" i="6"/>
  <c r="E562" i="6"/>
  <c r="E265" i="6"/>
  <c r="E463" i="6"/>
  <c r="D760" i="6"/>
  <c r="E67" i="6"/>
  <c r="E174" i="6"/>
  <c r="E669" i="6"/>
  <c r="E372" i="6"/>
  <c r="E570" i="6"/>
  <c r="E273" i="6"/>
  <c r="D768" i="6"/>
  <c r="E471" i="6"/>
  <c r="E75" i="6"/>
  <c r="E182" i="6"/>
  <c r="E677" i="6"/>
  <c r="E380" i="6"/>
  <c r="E578" i="6"/>
  <c r="E281" i="6"/>
  <c r="D776" i="6"/>
  <c r="E83" i="6"/>
  <c r="E479" i="6"/>
  <c r="E190" i="6"/>
  <c r="E685" i="6"/>
  <c r="E388" i="6"/>
  <c r="E586" i="6"/>
  <c r="E289" i="6"/>
  <c r="D784" i="6"/>
  <c r="E487" i="6"/>
  <c r="E91" i="6"/>
  <c r="E198" i="6"/>
  <c r="E693" i="6"/>
  <c r="E396" i="6"/>
  <c r="E594" i="6"/>
  <c r="E297" i="6"/>
  <c r="E495" i="6"/>
  <c r="D792" i="6"/>
  <c r="E99" i="6"/>
  <c r="E606" i="6"/>
  <c r="E507" i="6"/>
  <c r="E210" i="6"/>
  <c r="E408" i="6"/>
  <c r="E309" i="6"/>
  <c r="E111" i="6"/>
  <c r="E12" i="6"/>
  <c r="D705" i="6"/>
  <c r="E614" i="6"/>
  <c r="E515" i="6"/>
  <c r="E218" i="6"/>
  <c r="E416" i="6"/>
  <c r="E119" i="6"/>
  <c r="E317" i="6"/>
  <c r="E20" i="6"/>
  <c r="D713" i="6"/>
  <c r="E622" i="6"/>
  <c r="E523" i="6"/>
  <c r="E226" i="6"/>
  <c r="E424" i="6"/>
  <c r="E325" i="6"/>
  <c r="E28" i="6"/>
  <c r="E127" i="6"/>
  <c r="D721" i="6"/>
  <c r="E630" i="6"/>
  <c r="E531" i="6"/>
  <c r="E234" i="6"/>
  <c r="E432" i="6"/>
  <c r="E135" i="6"/>
  <c r="E333" i="6"/>
  <c r="E36" i="6"/>
  <c r="D729" i="6"/>
  <c r="E638" i="6"/>
  <c r="E44" i="6"/>
  <c r="E539" i="6"/>
  <c r="E242" i="6"/>
  <c r="E440" i="6"/>
  <c r="E143" i="6"/>
  <c r="D737" i="6"/>
  <c r="E341" i="6"/>
  <c r="E646" i="6"/>
  <c r="E52" i="6"/>
  <c r="E547" i="6"/>
  <c r="E250" i="6"/>
  <c r="E448" i="6"/>
  <c r="E151" i="6"/>
  <c r="E349" i="6"/>
  <c r="D745" i="6"/>
  <c r="E654" i="6"/>
  <c r="E60" i="6"/>
  <c r="E555" i="6"/>
  <c r="E258" i="6"/>
  <c r="E456" i="6"/>
  <c r="E357" i="6"/>
  <c r="E159" i="6"/>
  <c r="D753" i="6"/>
  <c r="E662" i="6"/>
  <c r="E68" i="6"/>
  <c r="E563" i="6"/>
  <c r="E266" i="6"/>
  <c r="E464" i="6"/>
  <c r="E365" i="6"/>
  <c r="E167" i="6"/>
  <c r="D761" i="6"/>
  <c r="E670" i="6"/>
  <c r="E76" i="6"/>
  <c r="E571" i="6"/>
  <c r="E274" i="6"/>
  <c r="E472" i="6"/>
  <c r="E175" i="6"/>
  <c r="E373" i="6"/>
  <c r="D769" i="6"/>
  <c r="E678" i="6"/>
  <c r="E84" i="6"/>
  <c r="E579" i="6"/>
  <c r="E282" i="6"/>
  <c r="E480" i="6"/>
  <c r="E381" i="6"/>
  <c r="E183" i="6"/>
  <c r="D777" i="6"/>
  <c r="E686" i="6"/>
  <c r="E92" i="6"/>
  <c r="E587" i="6"/>
  <c r="E290" i="6"/>
  <c r="E488" i="6"/>
  <c r="E191" i="6"/>
  <c r="E389" i="6"/>
  <c r="D785" i="6"/>
  <c r="E694" i="6"/>
  <c r="E100" i="6"/>
  <c r="E595" i="6"/>
  <c r="E298" i="6"/>
  <c r="E496" i="6"/>
  <c r="E397" i="6"/>
  <c r="E199" i="6"/>
  <c r="D793" i="6"/>
  <c r="E310" i="6"/>
  <c r="E508" i="6"/>
  <c r="E409" i="6"/>
  <c r="E112" i="6"/>
  <c r="E607" i="6"/>
  <c r="E211" i="6"/>
  <c r="E13" i="6"/>
  <c r="D706" i="6"/>
  <c r="E318" i="6"/>
  <c r="E516" i="6"/>
  <c r="E417" i="6"/>
  <c r="E120" i="6"/>
  <c r="E219" i="6"/>
  <c r="E615" i="6"/>
  <c r="D714" i="6"/>
  <c r="E21" i="6"/>
  <c r="E326" i="6"/>
  <c r="E524" i="6"/>
  <c r="E425" i="6"/>
  <c r="E128" i="6"/>
  <c r="E623" i="6"/>
  <c r="E227" i="6"/>
  <c r="E29" i="6"/>
  <c r="D722" i="6"/>
  <c r="E334" i="6"/>
  <c r="E532" i="6"/>
  <c r="E433" i="6"/>
  <c r="E136" i="6"/>
  <c r="E235" i="6"/>
  <c r="E37" i="6"/>
  <c r="D730" i="6"/>
  <c r="E631" i="6"/>
  <c r="E342" i="6"/>
  <c r="E540" i="6"/>
  <c r="E441" i="6"/>
  <c r="E144" i="6"/>
  <c r="E45" i="6"/>
  <c r="E639" i="6"/>
  <c r="D738" i="6"/>
  <c r="E243" i="6"/>
  <c r="E350" i="6"/>
  <c r="E548" i="6"/>
  <c r="E449" i="6"/>
  <c r="E152" i="6"/>
  <c r="E53" i="6"/>
  <c r="E647" i="6"/>
  <c r="D746" i="6"/>
  <c r="E251" i="6"/>
  <c r="E358" i="6"/>
  <c r="E556" i="6"/>
  <c r="E457" i="6"/>
  <c r="E160" i="6"/>
  <c r="E259" i="6"/>
  <c r="E61" i="6"/>
  <c r="D754" i="6"/>
  <c r="E655" i="6"/>
  <c r="E366" i="6"/>
  <c r="E564" i="6"/>
  <c r="E465" i="6"/>
  <c r="E168" i="6"/>
  <c r="E69" i="6"/>
  <c r="E663" i="6"/>
  <c r="E267" i="6"/>
  <c r="D762" i="6"/>
  <c r="E374" i="6"/>
  <c r="E572" i="6"/>
  <c r="E473" i="6"/>
  <c r="E176" i="6"/>
  <c r="E671" i="6"/>
  <c r="E275" i="6"/>
  <c r="E77" i="6"/>
  <c r="D770" i="6"/>
  <c r="E382" i="6"/>
  <c r="E580" i="6"/>
  <c r="E481" i="6"/>
  <c r="E184" i="6"/>
  <c r="E283" i="6"/>
  <c r="E679" i="6"/>
  <c r="E85" i="6"/>
  <c r="D778" i="6"/>
  <c r="E390" i="6"/>
  <c r="E588" i="6"/>
  <c r="E489" i="6"/>
  <c r="E192" i="6"/>
  <c r="E687" i="6"/>
  <c r="E291" i="6"/>
  <c r="E93" i="6"/>
  <c r="D786" i="6"/>
  <c r="E509" i="6"/>
  <c r="E212" i="6"/>
  <c r="E410" i="6"/>
  <c r="E113" i="6"/>
  <c r="E608" i="6"/>
  <c r="E14" i="6"/>
  <c r="D707" i="6"/>
  <c r="E311" i="6"/>
  <c r="E517" i="6"/>
  <c r="E220" i="6"/>
  <c r="E418" i="6"/>
  <c r="E121" i="6"/>
  <c r="E616" i="6"/>
  <c r="E22" i="6"/>
  <c r="D715" i="6"/>
  <c r="E319" i="6"/>
  <c r="E525" i="6"/>
  <c r="E228" i="6"/>
  <c r="E426" i="6"/>
  <c r="E129" i="6"/>
  <c r="E624" i="6"/>
  <c r="E327" i="6"/>
  <c r="D723" i="6"/>
  <c r="E30" i="6"/>
  <c r="E533" i="6"/>
  <c r="E236" i="6"/>
  <c r="E434" i="6"/>
  <c r="E137" i="6"/>
  <c r="E632" i="6"/>
  <c r="E335" i="6"/>
  <c r="E38" i="6"/>
  <c r="D731" i="6"/>
  <c r="E46" i="6"/>
  <c r="E541" i="6"/>
  <c r="E244" i="6"/>
  <c r="E442" i="6"/>
  <c r="E145" i="6"/>
  <c r="E640" i="6"/>
  <c r="D739" i="6"/>
  <c r="E343" i="6"/>
  <c r="E54" i="6"/>
  <c r="E549" i="6"/>
  <c r="E252" i="6"/>
  <c r="E450" i="6"/>
  <c r="E153" i="6"/>
  <c r="E648" i="6"/>
  <c r="D747" i="6"/>
  <c r="E351" i="6"/>
  <c r="E62" i="6"/>
  <c r="E557" i="6"/>
  <c r="E260" i="6"/>
  <c r="E458" i="6"/>
  <c r="E161" i="6"/>
  <c r="E656" i="6"/>
  <c r="E359" i="6"/>
  <c r="D755" i="6"/>
  <c r="E70" i="6"/>
  <c r="E565" i="6"/>
  <c r="E268" i="6"/>
  <c r="E466" i="6"/>
  <c r="E169" i="6"/>
  <c r="E664" i="6"/>
  <c r="E367" i="6"/>
  <c r="D763" i="6"/>
  <c r="E78" i="6"/>
  <c r="E573" i="6"/>
  <c r="E276" i="6"/>
  <c r="E474" i="6"/>
  <c r="E177" i="6"/>
  <c r="E672" i="6"/>
  <c r="D771" i="6"/>
  <c r="E375" i="6"/>
  <c r="E86" i="6"/>
  <c r="E581" i="6"/>
  <c r="E284" i="6"/>
  <c r="E482" i="6"/>
  <c r="E185" i="6"/>
  <c r="E680" i="6"/>
  <c r="D779" i="6"/>
  <c r="E383" i="6"/>
  <c r="E94" i="6"/>
  <c r="E589" i="6"/>
  <c r="E292" i="6"/>
  <c r="E490" i="6"/>
  <c r="E193" i="6"/>
  <c r="E688" i="6"/>
  <c r="E391" i="6"/>
  <c r="D787" i="6"/>
  <c r="E502" i="6"/>
  <c r="E403" i="6"/>
  <c r="E601" i="6"/>
  <c r="E304" i="6"/>
  <c r="E7" i="6"/>
  <c r="E205" i="6"/>
  <c r="E106" i="6"/>
  <c r="D700" i="6"/>
  <c r="E510" i="6"/>
  <c r="E411" i="6"/>
  <c r="E609" i="6"/>
  <c r="E312" i="6"/>
  <c r="E15" i="6"/>
  <c r="E213" i="6"/>
  <c r="E114" i="6"/>
  <c r="D708" i="6"/>
  <c r="E518" i="6"/>
  <c r="E419" i="6"/>
  <c r="E617" i="6"/>
  <c r="E320" i="6"/>
  <c r="E23" i="6"/>
  <c r="E221" i="6"/>
  <c r="D716" i="6"/>
  <c r="E122" i="6"/>
  <c r="E526" i="6"/>
  <c r="E427" i="6"/>
  <c r="E625" i="6"/>
  <c r="E328" i="6"/>
  <c r="E130" i="6"/>
  <c r="E31" i="6"/>
  <c r="E229" i="6"/>
  <c r="D724" i="6"/>
  <c r="E534" i="6"/>
  <c r="E435" i="6"/>
  <c r="E633" i="6"/>
  <c r="E336" i="6"/>
  <c r="E237" i="6"/>
  <c r="E138" i="6"/>
  <c r="E39" i="6"/>
  <c r="D732" i="6"/>
  <c r="E542" i="6"/>
  <c r="E443" i="6"/>
  <c r="E146" i="6"/>
  <c r="E641" i="6"/>
  <c r="E344" i="6"/>
  <c r="E245" i="6"/>
  <c r="D740" i="6"/>
  <c r="E47" i="6"/>
  <c r="E550" i="6"/>
  <c r="E451" i="6"/>
  <c r="E154" i="6"/>
  <c r="E649" i="6"/>
  <c r="E352" i="6"/>
  <c r="E55" i="6"/>
  <c r="E253" i="6"/>
  <c r="D748" i="6"/>
  <c r="E558" i="6"/>
  <c r="E459" i="6"/>
  <c r="E162" i="6"/>
  <c r="E657" i="6"/>
  <c r="E360" i="6"/>
  <c r="E261" i="6"/>
  <c r="E63" i="6"/>
  <c r="D756" i="6"/>
  <c r="E566" i="6"/>
  <c r="E467" i="6"/>
  <c r="E170" i="6"/>
  <c r="E665" i="6"/>
  <c r="E368" i="6"/>
  <c r="E71" i="6"/>
  <c r="E269" i="6"/>
  <c r="D764" i="6"/>
  <c r="E574" i="6"/>
  <c r="E475" i="6"/>
  <c r="E178" i="6"/>
  <c r="E673" i="6"/>
  <c r="E376" i="6"/>
  <c r="E277" i="6"/>
  <c r="E79" i="6"/>
  <c r="D772" i="6"/>
  <c r="E582" i="6"/>
  <c r="E483" i="6"/>
  <c r="E186" i="6"/>
  <c r="E681" i="6"/>
  <c r="E384" i="6"/>
  <c r="E87" i="6"/>
  <c r="D780" i="6"/>
  <c r="E285" i="6"/>
  <c r="E590" i="6"/>
  <c r="E491" i="6"/>
  <c r="E194" i="6"/>
  <c r="E689" i="6"/>
  <c r="E392" i="6"/>
  <c r="D788" i="6"/>
  <c r="E293" i="6"/>
  <c r="E95" i="6"/>
  <c r="E206" i="6"/>
  <c r="E404" i="6"/>
  <c r="E602" i="6"/>
  <c r="E305" i="6"/>
  <c r="E8" i="6"/>
  <c r="D701" i="6"/>
  <c r="E107" i="6"/>
  <c r="E503" i="6"/>
  <c r="E214" i="6"/>
  <c r="E412" i="6"/>
  <c r="E610" i="6"/>
  <c r="E313" i="6"/>
  <c r="E16" i="6"/>
  <c r="E115" i="6"/>
  <c r="D709" i="6"/>
  <c r="E511" i="6"/>
  <c r="E222" i="6"/>
  <c r="E420" i="6"/>
  <c r="E618" i="6"/>
  <c r="E321" i="6"/>
  <c r="E24" i="6"/>
  <c r="D717" i="6"/>
  <c r="E519" i="6"/>
  <c r="E123" i="6"/>
  <c r="E230" i="6"/>
  <c r="E428" i="6"/>
  <c r="E626" i="6"/>
  <c r="E329" i="6"/>
  <c r="E32" i="6"/>
  <c r="E131" i="6"/>
  <c r="D725" i="6"/>
  <c r="E527" i="6"/>
  <c r="E238" i="6"/>
  <c r="E436" i="6"/>
  <c r="E634" i="6"/>
  <c r="E337" i="6"/>
  <c r="E40" i="6"/>
  <c r="E535" i="6"/>
  <c r="D733" i="6"/>
  <c r="E139" i="6"/>
  <c r="E246" i="6"/>
  <c r="E444" i="6"/>
  <c r="E642" i="6"/>
  <c r="E345" i="6"/>
  <c r="E48" i="6"/>
  <c r="E543" i="6"/>
  <c r="E147" i="6"/>
  <c r="D741" i="6"/>
  <c r="E254" i="6"/>
  <c r="E452" i="6"/>
  <c r="E650" i="6"/>
  <c r="E353" i="6"/>
  <c r="E56" i="6"/>
  <c r="E155" i="6"/>
  <c r="E551" i="6"/>
  <c r="D749" i="6"/>
  <c r="E262" i="6"/>
  <c r="E460" i="6"/>
  <c r="E658" i="6"/>
  <c r="E361" i="6"/>
  <c r="E64" i="6"/>
  <c r="E559" i="6"/>
  <c r="D757" i="6"/>
  <c r="E163" i="6"/>
  <c r="E270" i="6"/>
  <c r="E468" i="6"/>
  <c r="E666" i="6"/>
  <c r="E369" i="6"/>
  <c r="E72" i="6"/>
  <c r="E171" i="6"/>
  <c r="D765" i="6"/>
  <c r="E567" i="6"/>
  <c r="E278" i="6"/>
  <c r="E476" i="6"/>
  <c r="E674" i="6"/>
  <c r="E377" i="6"/>
  <c r="E80" i="6"/>
  <c r="D773" i="6"/>
  <c r="E575" i="6"/>
  <c r="E179" i="6"/>
  <c r="E286" i="6"/>
  <c r="E484" i="6"/>
  <c r="E682" i="6"/>
  <c r="E385" i="6"/>
  <c r="E88" i="6"/>
  <c r="D781" i="6"/>
  <c r="E583" i="6"/>
  <c r="E187" i="6"/>
  <c r="E294" i="6"/>
  <c r="E492" i="6"/>
  <c r="E690" i="6"/>
  <c r="E393" i="6"/>
  <c r="E96" i="6"/>
  <c r="E195" i="6"/>
  <c r="D789" i="6"/>
  <c r="E591" i="6"/>
  <c r="E108" i="6"/>
  <c r="E603" i="6"/>
  <c r="E306" i="6"/>
  <c r="E504" i="6"/>
  <c r="D702" i="6"/>
  <c r="E207" i="6"/>
  <c r="E405" i="6"/>
  <c r="E9" i="6"/>
  <c r="E116" i="6"/>
  <c r="E611" i="6"/>
  <c r="E314" i="6"/>
  <c r="E512" i="6"/>
  <c r="E17" i="6"/>
  <c r="E215" i="6"/>
  <c r="D710" i="6"/>
  <c r="E413" i="6"/>
  <c r="E124" i="6"/>
  <c r="E619" i="6"/>
  <c r="E322" i="6"/>
  <c r="E520" i="6"/>
  <c r="E25" i="6"/>
  <c r="D718" i="6"/>
  <c r="E421" i="6"/>
  <c r="E223" i="6"/>
  <c r="E132" i="6"/>
  <c r="E627" i="6"/>
  <c r="E330" i="6"/>
  <c r="E528" i="6"/>
  <c r="E429" i="6"/>
  <c r="E33" i="6"/>
  <c r="D726" i="6"/>
  <c r="E231" i="6"/>
  <c r="E140" i="6"/>
  <c r="E635" i="6"/>
  <c r="E338" i="6"/>
  <c r="E536" i="6"/>
  <c r="E239" i="6"/>
  <c r="D734" i="6"/>
  <c r="E41" i="6"/>
  <c r="E437" i="6"/>
  <c r="E148" i="6"/>
  <c r="E643" i="6"/>
  <c r="E346" i="6"/>
  <c r="E544" i="6"/>
  <c r="D742" i="6"/>
  <c r="E445" i="6"/>
  <c r="E247" i="6"/>
  <c r="E49" i="6"/>
  <c r="E156" i="6"/>
  <c r="E651" i="6"/>
  <c r="E354" i="6"/>
  <c r="E552" i="6"/>
  <c r="E57" i="6"/>
  <c r="E255" i="6"/>
  <c r="D750" i="6"/>
  <c r="E453" i="6"/>
  <c r="E164" i="6"/>
  <c r="E659" i="6"/>
  <c r="E362" i="6"/>
  <c r="E560" i="6"/>
  <c r="E461" i="6"/>
  <c r="D758" i="6"/>
  <c r="E65" i="6"/>
  <c r="E263" i="6"/>
  <c r="E172" i="6"/>
  <c r="E667" i="6"/>
  <c r="E370" i="6"/>
  <c r="E73" i="6"/>
  <c r="E568" i="6"/>
  <c r="D766" i="6"/>
  <c r="E271" i="6"/>
  <c r="E469" i="6"/>
  <c r="E180" i="6"/>
  <c r="E675" i="6"/>
  <c r="E378" i="6"/>
  <c r="E81" i="6"/>
  <c r="E576" i="6"/>
  <c r="E279" i="6"/>
  <c r="D774" i="6"/>
  <c r="E477" i="6"/>
  <c r="E188" i="6"/>
  <c r="E683" i="6"/>
  <c r="E386" i="6"/>
  <c r="E89" i="6"/>
  <c r="E584" i="6"/>
  <c r="D782" i="6"/>
  <c r="E485" i="6"/>
  <c r="E287" i="6"/>
  <c r="E196" i="6"/>
  <c r="E691" i="6"/>
  <c r="E394" i="6"/>
  <c r="E97" i="6"/>
  <c r="E592" i="6"/>
  <c r="E493" i="6"/>
  <c r="D790" i="6"/>
  <c r="E295" i="6"/>
  <c r="H32" i="7"/>
  <c r="H30" i="7"/>
  <c r="I26" i="7" s="1"/>
  <c r="G1677" i="1" s="1"/>
  <c r="H34" i="7"/>
  <c r="J30" i="7"/>
  <c r="K29" i="7" s="1"/>
  <c r="F30" i="7"/>
  <c r="G29" i="7" s="1"/>
  <c r="F35" i="7"/>
  <c r="J32" i="7"/>
  <c r="F33" i="7"/>
  <c r="G1661" i="1"/>
  <c r="G1621" i="1"/>
  <c r="G1605" i="1"/>
  <c r="G1597" i="1"/>
  <c r="G1666" i="1"/>
  <c r="G1626" i="1"/>
  <c r="G1618" i="1"/>
  <c r="G1602" i="1"/>
  <c r="G1679" i="1"/>
  <c r="G1631" i="1"/>
  <c r="G1623" i="1"/>
  <c r="G1615" i="1"/>
  <c r="G1591" i="1"/>
  <c r="G1676" i="1"/>
  <c r="G1660" i="1"/>
  <c r="G1652" i="1"/>
  <c r="G1636" i="1"/>
  <c r="G1620" i="1"/>
  <c r="G1604" i="1"/>
  <c r="G1681" i="1"/>
  <c r="G1673" i="1"/>
  <c r="G1665" i="1"/>
  <c r="G1649" i="1"/>
  <c r="G1633" i="1"/>
  <c r="G1617" i="1"/>
  <c r="G1609" i="1"/>
  <c r="G1601" i="1"/>
  <c r="G1678" i="1"/>
  <c r="G1662" i="1"/>
  <c r="G1654" i="1"/>
  <c r="G1646" i="1"/>
  <c r="G1638" i="1"/>
  <c r="G1630" i="1"/>
  <c r="G1614" i="1"/>
  <c r="G1598" i="1"/>
  <c r="G1683" i="1"/>
  <c r="G1675" i="1"/>
  <c r="G1667" i="1"/>
  <c r="G1659" i="1"/>
  <c r="G1651" i="1"/>
  <c r="G1643" i="1"/>
  <c r="G1635" i="1"/>
  <c r="G1627" i="1"/>
  <c r="G1619" i="1"/>
  <c r="G1611" i="1"/>
  <c r="G1603" i="1"/>
  <c r="G1595" i="1"/>
  <c r="G1680" i="1"/>
  <c r="G1672" i="1"/>
  <c r="G1664" i="1"/>
  <c r="G1656" i="1"/>
  <c r="G1648" i="1"/>
  <c r="G1640" i="1"/>
  <c r="G1632" i="1"/>
  <c r="G1624" i="1"/>
  <c r="G1616" i="1"/>
  <c r="G1608" i="1"/>
  <c r="G1600" i="1"/>
  <c r="G1592" i="1"/>
  <c r="B41" i="7"/>
  <c r="D41" i="7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G15" i="7" l="1"/>
  <c r="G20" i="7"/>
  <c r="G2" i="7"/>
  <c r="G5" i="7"/>
  <c r="G24" i="7"/>
  <c r="G11" i="7"/>
  <c r="G23" i="7"/>
  <c r="G16" i="7"/>
  <c r="G1625" i="1"/>
  <c r="G1596" i="1"/>
  <c r="G1668" i="1"/>
  <c r="G1647" i="1"/>
  <c r="G1634" i="1"/>
  <c r="G1629" i="1"/>
  <c r="G1655" i="1"/>
  <c r="G1650" i="1"/>
  <c r="G1637" i="1"/>
  <c r="G1606" i="1"/>
  <c r="G1670" i="1"/>
  <c r="G1641" i="1"/>
  <c r="G1612" i="1"/>
  <c r="G1684" i="1"/>
  <c r="G1663" i="1"/>
  <c r="G1658" i="1"/>
  <c r="G1653" i="1"/>
  <c r="G1622" i="1"/>
  <c r="G1593" i="1"/>
  <c r="G1657" i="1"/>
  <c r="G1628" i="1"/>
  <c r="G1599" i="1"/>
  <c r="G1594" i="1"/>
  <c r="G1682" i="1"/>
  <c r="G1669" i="1"/>
  <c r="G18" i="7"/>
  <c r="G3" i="7"/>
  <c r="G28" i="7"/>
  <c r="G9" i="7"/>
  <c r="G12" i="7"/>
  <c r="I11" i="7"/>
  <c r="G817" i="1" s="1"/>
  <c r="G8" i="7"/>
  <c r="G6" i="7"/>
  <c r="G26" i="7"/>
  <c r="G19" i="7"/>
  <c r="G4" i="7"/>
  <c r="G13" i="7"/>
  <c r="G10" i="7"/>
  <c r="G22" i="7"/>
  <c r="K8" i="7"/>
  <c r="I2" i="7"/>
  <c r="G1639" i="1"/>
  <c r="G1610" i="1"/>
  <c r="G1674" i="1"/>
  <c r="G1645" i="1"/>
  <c r="I15" i="7"/>
  <c r="K26" i="7"/>
  <c r="K28" i="7"/>
  <c r="G1644" i="1"/>
  <c r="G1607" i="1"/>
  <c r="G1671" i="1"/>
  <c r="G1642" i="1"/>
  <c r="G1613" i="1"/>
  <c r="I22" i="7"/>
  <c r="I4" i="7"/>
  <c r="G1285" i="1" s="1"/>
  <c r="G1244" i="1"/>
  <c r="C31" i="7"/>
  <c r="C23" i="7"/>
  <c r="C15" i="7"/>
  <c r="C7" i="7"/>
  <c r="C37" i="7"/>
  <c r="C29" i="7"/>
  <c r="C21" i="7"/>
  <c r="C13" i="7"/>
  <c r="C5" i="7"/>
  <c r="C35" i="7"/>
  <c r="C27" i="7"/>
  <c r="C19" i="7"/>
  <c r="C11" i="7"/>
  <c r="C3" i="7"/>
  <c r="C25" i="7"/>
  <c r="C17" i="7"/>
  <c r="C9" i="7"/>
  <c r="C32" i="7"/>
  <c r="C16" i="7"/>
  <c r="C28" i="7"/>
  <c r="C12" i="7"/>
  <c r="C24" i="7"/>
  <c r="C8" i="7"/>
  <c r="C36" i="7"/>
  <c r="C20" i="7"/>
  <c r="C4" i="7"/>
  <c r="C26" i="7"/>
  <c r="C18" i="7"/>
  <c r="C10" i="7"/>
  <c r="C34" i="7"/>
  <c r="C2" i="7"/>
  <c r="C6" i="7"/>
  <c r="C38" i="7"/>
  <c r="C22" i="7"/>
  <c r="C30" i="7"/>
  <c r="C14" i="7"/>
  <c r="C33" i="7"/>
  <c r="I13" i="7"/>
  <c r="I6" i="7"/>
  <c r="I3" i="7"/>
  <c r="J41" i="7"/>
  <c r="F41" i="7"/>
  <c r="H41" i="7" s="1"/>
  <c r="H1882" i="1"/>
  <c r="H1818" i="1"/>
  <c r="H1855" i="1"/>
  <c r="H1791" i="1"/>
  <c r="H1820" i="1"/>
  <c r="H1857" i="1"/>
  <c r="H1793" i="1"/>
  <c r="H1830" i="1"/>
  <c r="H1859" i="1"/>
  <c r="H1795" i="1"/>
  <c r="H1832" i="1"/>
  <c r="H1869" i="1"/>
  <c r="H1805" i="1"/>
  <c r="H1874" i="1"/>
  <c r="H1810" i="1"/>
  <c r="H1847" i="1"/>
  <c r="H1876" i="1"/>
  <c r="H1812" i="1"/>
  <c r="H1849" i="1"/>
  <c r="H1822" i="1"/>
  <c r="H1851" i="1"/>
  <c r="H1824" i="1"/>
  <c r="H1861" i="1"/>
  <c r="H1797" i="1"/>
  <c r="H1866" i="1"/>
  <c r="H1802" i="1"/>
  <c r="H1839" i="1"/>
  <c r="H1868" i="1"/>
  <c r="H1804" i="1"/>
  <c r="H1841" i="1"/>
  <c r="H1878" i="1"/>
  <c r="H1814" i="1"/>
  <c r="H1843" i="1"/>
  <c r="H1880" i="1"/>
  <c r="H1816" i="1"/>
  <c r="H1853" i="1"/>
  <c r="H1789" i="1"/>
  <c r="H1858" i="1"/>
  <c r="H1794" i="1"/>
  <c r="H1831" i="1"/>
  <c r="H1860" i="1"/>
  <c r="H1796" i="1"/>
  <c r="H1833" i="1"/>
  <c r="H1870" i="1"/>
  <c r="H1806" i="1"/>
  <c r="H1835" i="1"/>
  <c r="H1872" i="1"/>
  <c r="H1808" i="1"/>
  <c r="H1845" i="1"/>
  <c r="H1850" i="1"/>
  <c r="H1823" i="1"/>
  <c r="H1852" i="1"/>
  <c r="H1825" i="1"/>
  <c r="H1862" i="1"/>
  <c r="H1798" i="1"/>
  <c r="H1827" i="1"/>
  <c r="H1864" i="1"/>
  <c r="H1800" i="1"/>
  <c r="H1837" i="1"/>
  <c r="H1842" i="1"/>
  <c r="H1879" i="1"/>
  <c r="H1815" i="1"/>
  <c r="H1844" i="1"/>
  <c r="H1881" i="1"/>
  <c r="H1817" i="1"/>
  <c r="H1854" i="1"/>
  <c r="H1790" i="1"/>
  <c r="H1819" i="1"/>
  <c r="H1856" i="1"/>
  <c r="H1792" i="1"/>
  <c r="H1829" i="1"/>
  <c r="H1834" i="1"/>
  <c r="H1871" i="1"/>
  <c r="H1807" i="1"/>
  <c r="H1836" i="1"/>
  <c r="H1873" i="1"/>
  <c r="H1809" i="1"/>
  <c r="H1846" i="1"/>
  <c r="H1875" i="1"/>
  <c r="H1811" i="1"/>
  <c r="H1848" i="1"/>
  <c r="H1821" i="1"/>
  <c r="H1826" i="1"/>
  <c r="H1863" i="1"/>
  <c r="H1799" i="1"/>
  <c r="H1828" i="1"/>
  <c r="H1865" i="1"/>
  <c r="H1801" i="1"/>
  <c r="H1838" i="1"/>
  <c r="H1867" i="1"/>
  <c r="H1803" i="1"/>
  <c r="H1840" i="1"/>
  <c r="H1877" i="1"/>
  <c r="H1813" i="1"/>
  <c r="F1840" i="1"/>
  <c r="F1877" i="1"/>
  <c r="F1813" i="1"/>
  <c r="F1850" i="1"/>
  <c r="F1823" i="1"/>
  <c r="F1852" i="1"/>
  <c r="F1825" i="1"/>
  <c r="F1862" i="1"/>
  <c r="F1798" i="1"/>
  <c r="F1827" i="1"/>
  <c r="F1832" i="1"/>
  <c r="F1869" i="1"/>
  <c r="F1805" i="1"/>
  <c r="F1842" i="1"/>
  <c r="F1879" i="1"/>
  <c r="F1815" i="1"/>
  <c r="F1844" i="1"/>
  <c r="F1881" i="1"/>
  <c r="F1817" i="1"/>
  <c r="F1854" i="1"/>
  <c r="F1790" i="1"/>
  <c r="F1819" i="1"/>
  <c r="F1824" i="1"/>
  <c r="F1861" i="1"/>
  <c r="F1797" i="1"/>
  <c r="F1834" i="1"/>
  <c r="F1871" i="1"/>
  <c r="F1807" i="1"/>
  <c r="F1836" i="1"/>
  <c r="F1873" i="1"/>
  <c r="F1809" i="1"/>
  <c r="F1846" i="1"/>
  <c r="F1875" i="1"/>
  <c r="F1811" i="1"/>
  <c r="F1880" i="1"/>
  <c r="F1816" i="1"/>
  <c r="F1853" i="1"/>
  <c r="F1789" i="1"/>
  <c r="F1826" i="1"/>
  <c r="F1863" i="1"/>
  <c r="F1799" i="1"/>
  <c r="F1828" i="1"/>
  <c r="F1865" i="1"/>
  <c r="F1801" i="1"/>
  <c r="F1838" i="1"/>
  <c r="F1867" i="1"/>
  <c r="F1803" i="1"/>
  <c r="F1872" i="1"/>
  <c r="F1808" i="1"/>
  <c r="F1845" i="1"/>
  <c r="F1882" i="1"/>
  <c r="F1818" i="1"/>
  <c r="F1855" i="1"/>
  <c r="F1791" i="1"/>
  <c r="F1820" i="1"/>
  <c r="F1857" i="1"/>
  <c r="F1793" i="1"/>
  <c r="F1830" i="1"/>
  <c r="F1859" i="1"/>
  <c r="F1795" i="1"/>
  <c r="F1864" i="1"/>
  <c r="F1800" i="1"/>
  <c r="F1837" i="1"/>
  <c r="F1874" i="1"/>
  <c r="F1810" i="1"/>
  <c r="F1847" i="1"/>
  <c r="F1876" i="1"/>
  <c r="F1812" i="1"/>
  <c r="F1849" i="1"/>
  <c r="F1822" i="1"/>
  <c r="F1851" i="1"/>
  <c r="F1856" i="1"/>
  <c r="F1792" i="1"/>
  <c r="F1829" i="1"/>
  <c r="F1866" i="1"/>
  <c r="F1802" i="1"/>
  <c r="F1839" i="1"/>
  <c r="F1868" i="1"/>
  <c r="F1804" i="1"/>
  <c r="F1841" i="1"/>
  <c r="F1878" i="1"/>
  <c r="F1814" i="1"/>
  <c r="F1843" i="1"/>
  <c r="F1848" i="1"/>
  <c r="F1821" i="1"/>
  <c r="F1858" i="1"/>
  <c r="F1794" i="1"/>
  <c r="F1831" i="1"/>
  <c r="F1860" i="1"/>
  <c r="F1796" i="1"/>
  <c r="F1833" i="1"/>
  <c r="F1870" i="1"/>
  <c r="F1806" i="1"/>
  <c r="F1835" i="1"/>
  <c r="K10" i="7"/>
  <c r="I19" i="7"/>
  <c r="I9" i="7"/>
  <c r="I20" i="7"/>
  <c r="I10" i="7"/>
  <c r="I29" i="7"/>
  <c r="K18" i="7"/>
  <c r="H33" i="7"/>
  <c r="K15" i="7"/>
  <c r="K23" i="7"/>
  <c r="K24" i="7"/>
  <c r="K12" i="7"/>
  <c r="K19" i="7"/>
  <c r="K16" i="7"/>
  <c r="H35" i="7"/>
  <c r="K5" i="7"/>
  <c r="K3" i="7"/>
  <c r="K13" i="7"/>
  <c r="K9" i="7"/>
  <c r="K6" i="7"/>
  <c r="I23" i="7"/>
  <c r="I8" i="7"/>
  <c r="K4" i="7"/>
  <c r="K22" i="7"/>
  <c r="I28" i="7"/>
  <c r="I5" i="7"/>
  <c r="I18" i="7"/>
  <c r="I12" i="7"/>
  <c r="K2" i="7"/>
  <c r="I16" i="7"/>
  <c r="I24" i="7"/>
  <c r="K11" i="7"/>
  <c r="F39" i="7"/>
  <c r="G35" i="7" s="1"/>
  <c r="J39" i="7"/>
  <c r="K32" i="7" s="1"/>
  <c r="K20" i="7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677" i="1"/>
  <c r="F1669" i="1"/>
  <c r="F1661" i="1"/>
  <c r="F1653" i="1"/>
  <c r="F1645" i="1"/>
  <c r="F1637" i="1"/>
  <c r="F1629" i="1"/>
  <c r="F1621" i="1"/>
  <c r="F1613" i="1"/>
  <c r="F1605" i="1"/>
  <c r="F1597" i="1"/>
  <c r="F1682" i="1"/>
  <c r="F1674" i="1"/>
  <c r="F1666" i="1"/>
  <c r="F1658" i="1"/>
  <c r="F1650" i="1"/>
  <c r="F1642" i="1"/>
  <c r="F1634" i="1"/>
  <c r="F1626" i="1"/>
  <c r="F1618" i="1"/>
  <c r="F1610" i="1"/>
  <c r="F1602" i="1"/>
  <c r="F1594" i="1"/>
  <c r="F1679" i="1"/>
  <c r="F1671" i="1"/>
  <c r="F1663" i="1"/>
  <c r="F1655" i="1"/>
  <c r="F1647" i="1"/>
  <c r="F1639" i="1"/>
  <c r="F1631" i="1"/>
  <c r="F1623" i="1"/>
  <c r="F1615" i="1"/>
  <c r="F1607" i="1"/>
  <c r="F1599" i="1"/>
  <c r="F1591" i="1"/>
  <c r="F1684" i="1"/>
  <c r="F1676" i="1"/>
  <c r="F1668" i="1"/>
  <c r="F1660" i="1"/>
  <c r="F1652" i="1"/>
  <c r="F1644" i="1"/>
  <c r="F1636" i="1"/>
  <c r="F1628" i="1"/>
  <c r="F1620" i="1"/>
  <c r="F1612" i="1"/>
  <c r="F1604" i="1"/>
  <c r="F1596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678" i="1"/>
  <c r="F1670" i="1"/>
  <c r="F1662" i="1"/>
  <c r="F1654" i="1"/>
  <c r="F1646" i="1"/>
  <c r="F1638" i="1"/>
  <c r="F1630" i="1"/>
  <c r="F1622" i="1"/>
  <c r="F1614" i="1"/>
  <c r="F1606" i="1"/>
  <c r="F1598" i="1"/>
  <c r="F1683" i="1"/>
  <c r="F1675" i="1"/>
  <c r="F1667" i="1"/>
  <c r="F1659" i="1"/>
  <c r="F1651" i="1"/>
  <c r="F1643" i="1"/>
  <c r="F1635" i="1"/>
  <c r="F1627" i="1"/>
  <c r="F1619" i="1"/>
  <c r="F1611" i="1"/>
  <c r="F1603" i="1"/>
  <c r="F1595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189" i="1"/>
  <c r="F1181" i="1"/>
  <c r="F1173" i="1"/>
  <c r="F1165" i="1"/>
  <c r="F1157" i="1"/>
  <c r="F1149" i="1"/>
  <c r="F1141" i="1"/>
  <c r="F1133" i="1"/>
  <c r="F1125" i="1"/>
  <c r="F1117" i="1"/>
  <c r="F1109" i="1"/>
  <c r="F1101" i="1"/>
  <c r="F1186" i="1"/>
  <c r="F1178" i="1"/>
  <c r="F1170" i="1"/>
  <c r="F1162" i="1"/>
  <c r="F1154" i="1"/>
  <c r="F1146" i="1"/>
  <c r="F1138" i="1"/>
  <c r="F1130" i="1"/>
  <c r="F1122" i="1"/>
  <c r="F1114" i="1"/>
  <c r="F1106" i="1"/>
  <c r="F1098" i="1"/>
  <c r="F1183" i="1"/>
  <c r="F1175" i="1"/>
  <c r="F1167" i="1"/>
  <c r="F1159" i="1"/>
  <c r="F1151" i="1"/>
  <c r="F1143" i="1"/>
  <c r="F1135" i="1"/>
  <c r="F1127" i="1"/>
  <c r="F1119" i="1"/>
  <c r="F1111" i="1"/>
  <c r="F1103" i="1"/>
  <c r="F1188" i="1"/>
  <c r="F1180" i="1"/>
  <c r="F1172" i="1"/>
  <c r="F1164" i="1"/>
  <c r="F1156" i="1"/>
  <c r="F1148" i="1"/>
  <c r="F1140" i="1"/>
  <c r="F1132" i="1"/>
  <c r="F1124" i="1"/>
  <c r="F1116" i="1"/>
  <c r="F1108" i="1"/>
  <c r="F1100" i="1"/>
  <c r="F1185" i="1"/>
  <c r="F1177" i="1"/>
  <c r="F1169" i="1"/>
  <c r="F1161" i="1"/>
  <c r="F1153" i="1"/>
  <c r="F1145" i="1"/>
  <c r="F1137" i="1"/>
  <c r="F1129" i="1"/>
  <c r="F1121" i="1"/>
  <c r="F1113" i="1"/>
  <c r="F1105" i="1"/>
  <c r="F1097" i="1"/>
  <c r="F1182" i="1"/>
  <c r="F1174" i="1"/>
  <c r="F1166" i="1"/>
  <c r="F1158" i="1"/>
  <c r="F1150" i="1"/>
  <c r="F1142" i="1"/>
  <c r="F1134" i="1"/>
  <c r="F1126" i="1"/>
  <c r="F1118" i="1"/>
  <c r="F1110" i="1"/>
  <c r="F1102" i="1"/>
  <c r="F1187" i="1"/>
  <c r="F1179" i="1"/>
  <c r="F1171" i="1"/>
  <c r="F1163" i="1"/>
  <c r="F1155" i="1"/>
  <c r="F1147" i="1"/>
  <c r="F1139" i="1"/>
  <c r="F1131" i="1"/>
  <c r="F1123" i="1"/>
  <c r="F1115" i="1"/>
  <c r="F1107" i="1"/>
  <c r="F1099" i="1"/>
  <c r="F96" i="1"/>
  <c r="F88" i="1"/>
  <c r="F80" i="1"/>
  <c r="F24" i="1"/>
  <c r="F16" i="1"/>
  <c r="F29" i="1"/>
  <c r="F66" i="1"/>
  <c r="F10" i="1"/>
  <c r="F93" i="1"/>
  <c r="F85" i="1"/>
  <c r="F77" i="1"/>
  <c r="F69" i="1"/>
  <c r="F61" i="1"/>
  <c r="F53" i="1"/>
  <c r="F45" i="1"/>
  <c r="F37" i="1"/>
  <c r="F13" i="1"/>
  <c r="F58" i="1"/>
  <c r="F26" i="1"/>
  <c r="F95" i="1"/>
  <c r="F87" i="1"/>
  <c r="F79" i="1"/>
  <c r="F71" i="1"/>
  <c r="F63" i="1"/>
  <c r="F55" i="1"/>
  <c r="F47" i="1"/>
  <c r="F39" i="1"/>
  <c r="F31" i="1"/>
  <c r="F23" i="1"/>
  <c r="F15" i="1"/>
  <c r="F7" i="1"/>
  <c r="F76" i="1"/>
  <c r="F60" i="1"/>
  <c r="F44" i="1"/>
  <c r="F28" i="1"/>
  <c r="F12" i="1"/>
  <c r="F100" i="1"/>
  <c r="F92" i="1"/>
  <c r="F84" i="1"/>
  <c r="F68" i="1"/>
  <c r="F52" i="1"/>
  <c r="F36" i="1"/>
  <c r="F20" i="1"/>
  <c r="F98" i="1"/>
  <c r="F82" i="1"/>
  <c r="F50" i="1"/>
  <c r="F97" i="1"/>
  <c r="F89" i="1"/>
  <c r="F81" i="1"/>
  <c r="F73" i="1"/>
  <c r="F65" i="1"/>
  <c r="F57" i="1"/>
  <c r="F49" i="1"/>
  <c r="F41" i="1"/>
  <c r="F33" i="1"/>
  <c r="F25" i="1"/>
  <c r="F17" i="1"/>
  <c r="F9" i="1"/>
  <c r="F42" i="1"/>
  <c r="F94" i="1"/>
  <c r="F86" i="1"/>
  <c r="F78" i="1"/>
  <c r="F70" i="1"/>
  <c r="F62" i="1"/>
  <c r="F54" i="1"/>
  <c r="F46" i="1"/>
  <c r="F38" i="1"/>
  <c r="F30" i="1"/>
  <c r="F22" i="1"/>
  <c r="F14" i="1"/>
  <c r="F67" i="1"/>
  <c r="F51" i="1"/>
  <c r="F35" i="1"/>
  <c r="F19" i="1"/>
  <c r="F21" i="1"/>
  <c r="F74" i="1"/>
  <c r="F99" i="1"/>
  <c r="F91" i="1"/>
  <c r="F83" i="1"/>
  <c r="F75" i="1"/>
  <c r="F59" i="1"/>
  <c r="F43" i="1"/>
  <c r="F27" i="1"/>
  <c r="F11" i="1"/>
  <c r="F72" i="1"/>
  <c r="F64" i="1"/>
  <c r="F56" i="1"/>
  <c r="F48" i="1"/>
  <c r="F40" i="1"/>
  <c r="F32" i="1"/>
  <c r="F8" i="1"/>
  <c r="F90" i="1"/>
  <c r="F34" i="1"/>
  <c r="F18" i="1"/>
  <c r="F984" i="1"/>
  <c r="F976" i="1"/>
  <c r="F968" i="1"/>
  <c r="F960" i="1"/>
  <c r="F952" i="1"/>
  <c r="F944" i="1"/>
  <c r="F936" i="1"/>
  <c r="F928" i="1"/>
  <c r="F920" i="1"/>
  <c r="F912" i="1"/>
  <c r="F904" i="1"/>
  <c r="F989" i="1"/>
  <c r="F981" i="1"/>
  <c r="F973" i="1"/>
  <c r="F965" i="1"/>
  <c r="F957" i="1"/>
  <c r="F949" i="1"/>
  <c r="F941" i="1"/>
  <c r="F933" i="1"/>
  <c r="F925" i="1"/>
  <c r="F917" i="1"/>
  <c r="F909" i="1"/>
  <c r="F901" i="1"/>
  <c r="F986" i="1"/>
  <c r="F978" i="1"/>
  <c r="F970" i="1"/>
  <c r="F962" i="1"/>
  <c r="F954" i="1"/>
  <c r="F946" i="1"/>
  <c r="F938" i="1"/>
  <c r="F930" i="1"/>
  <c r="F922" i="1"/>
  <c r="F914" i="1"/>
  <c r="F906" i="1"/>
  <c r="F898" i="1"/>
  <c r="F991" i="1"/>
  <c r="F983" i="1"/>
  <c r="F975" i="1"/>
  <c r="F967" i="1"/>
  <c r="F959" i="1"/>
  <c r="F951" i="1"/>
  <c r="F943" i="1"/>
  <c r="F935" i="1"/>
  <c r="F927" i="1"/>
  <c r="F919" i="1"/>
  <c r="F911" i="1"/>
  <c r="F903" i="1"/>
  <c r="F988" i="1"/>
  <c r="F980" i="1"/>
  <c r="F972" i="1"/>
  <c r="F964" i="1"/>
  <c r="F956" i="1"/>
  <c r="F948" i="1"/>
  <c r="F940" i="1"/>
  <c r="F932" i="1"/>
  <c r="F924" i="1"/>
  <c r="F916" i="1"/>
  <c r="F908" i="1"/>
  <c r="F900" i="1"/>
  <c r="F985" i="1"/>
  <c r="F977" i="1"/>
  <c r="F969" i="1"/>
  <c r="F961" i="1"/>
  <c r="F953" i="1"/>
  <c r="F945" i="1"/>
  <c r="F937" i="1"/>
  <c r="F929" i="1"/>
  <c r="F921" i="1"/>
  <c r="F913" i="1"/>
  <c r="F905" i="1"/>
  <c r="F990" i="1"/>
  <c r="F982" i="1"/>
  <c r="F974" i="1"/>
  <c r="F966" i="1"/>
  <c r="F958" i="1"/>
  <c r="F950" i="1"/>
  <c r="F942" i="1"/>
  <c r="F934" i="1"/>
  <c r="F926" i="1"/>
  <c r="F918" i="1"/>
  <c r="F910" i="1"/>
  <c r="F902" i="1"/>
  <c r="F987" i="1"/>
  <c r="F979" i="1"/>
  <c r="F971" i="1"/>
  <c r="F963" i="1"/>
  <c r="F955" i="1"/>
  <c r="F947" i="1"/>
  <c r="F939" i="1"/>
  <c r="F931" i="1"/>
  <c r="F923" i="1"/>
  <c r="F915" i="1"/>
  <c r="F907" i="1"/>
  <c r="F899" i="1"/>
  <c r="F592" i="1"/>
  <c r="F584" i="1"/>
  <c r="F576" i="1"/>
  <c r="F568" i="1"/>
  <c r="F560" i="1"/>
  <c r="F552" i="1"/>
  <c r="F544" i="1"/>
  <c r="F536" i="1"/>
  <c r="F528" i="1"/>
  <c r="F520" i="1"/>
  <c r="F512" i="1"/>
  <c r="F504" i="1"/>
  <c r="F589" i="1"/>
  <c r="F581" i="1"/>
  <c r="F573" i="1"/>
  <c r="F565" i="1"/>
  <c r="F557" i="1"/>
  <c r="F549" i="1"/>
  <c r="F541" i="1"/>
  <c r="F533" i="1"/>
  <c r="F525" i="1"/>
  <c r="F517" i="1"/>
  <c r="F509" i="1"/>
  <c r="F594" i="1"/>
  <c r="F586" i="1"/>
  <c r="F578" i="1"/>
  <c r="F570" i="1"/>
  <c r="F562" i="1"/>
  <c r="F554" i="1"/>
  <c r="F546" i="1"/>
  <c r="F538" i="1"/>
  <c r="F530" i="1"/>
  <c r="F522" i="1"/>
  <c r="F514" i="1"/>
  <c r="F506" i="1"/>
  <c r="F591" i="1"/>
  <c r="F583" i="1"/>
  <c r="F575" i="1"/>
  <c r="F567" i="1"/>
  <c r="F559" i="1"/>
  <c r="F551" i="1"/>
  <c r="F543" i="1"/>
  <c r="F535" i="1"/>
  <c r="F527" i="1"/>
  <c r="F519" i="1"/>
  <c r="F511" i="1"/>
  <c r="F503" i="1"/>
  <c r="F588" i="1"/>
  <c r="F580" i="1"/>
  <c r="F572" i="1"/>
  <c r="F564" i="1"/>
  <c r="F556" i="1"/>
  <c r="F548" i="1"/>
  <c r="F540" i="1"/>
  <c r="F532" i="1"/>
  <c r="F524" i="1"/>
  <c r="F516" i="1"/>
  <c r="F508" i="1"/>
  <c r="F593" i="1"/>
  <c r="F585" i="1"/>
  <c r="F577" i="1"/>
  <c r="F569" i="1"/>
  <c r="F561" i="1"/>
  <c r="F553" i="1"/>
  <c r="F545" i="1"/>
  <c r="F537" i="1"/>
  <c r="F529" i="1"/>
  <c r="F521" i="1"/>
  <c r="F513" i="1"/>
  <c r="F505" i="1"/>
  <c r="F590" i="1"/>
  <c r="F582" i="1"/>
  <c r="F574" i="1"/>
  <c r="F566" i="1"/>
  <c r="F558" i="1"/>
  <c r="F550" i="1"/>
  <c r="F542" i="1"/>
  <c r="F534" i="1"/>
  <c r="F526" i="1"/>
  <c r="F518" i="1"/>
  <c r="F510" i="1"/>
  <c r="F502" i="1"/>
  <c r="F595" i="1"/>
  <c r="F587" i="1"/>
  <c r="F579" i="1"/>
  <c r="F571" i="1"/>
  <c r="F563" i="1"/>
  <c r="F555" i="1"/>
  <c r="F547" i="1"/>
  <c r="F539" i="1"/>
  <c r="F531" i="1"/>
  <c r="F523" i="1"/>
  <c r="F515" i="1"/>
  <c r="F507" i="1"/>
  <c r="F1776" i="1"/>
  <c r="F1768" i="1"/>
  <c r="F1760" i="1"/>
  <c r="F1752" i="1"/>
  <c r="F1744" i="1"/>
  <c r="F1736" i="1"/>
  <c r="F1728" i="1"/>
  <c r="F1720" i="1"/>
  <c r="F1712" i="1"/>
  <c r="F1704" i="1"/>
  <c r="F1696" i="1"/>
  <c r="F1781" i="1"/>
  <c r="F1773" i="1"/>
  <c r="F1765" i="1"/>
  <c r="F1757" i="1"/>
  <c r="F1749" i="1"/>
  <c r="F1741" i="1"/>
  <c r="F1733" i="1"/>
  <c r="F1725" i="1"/>
  <c r="F1717" i="1"/>
  <c r="F1709" i="1"/>
  <c r="F1701" i="1"/>
  <c r="F1693" i="1"/>
  <c r="F1778" i="1"/>
  <c r="F1770" i="1"/>
  <c r="F1762" i="1"/>
  <c r="F1754" i="1"/>
  <c r="F1746" i="1"/>
  <c r="F1738" i="1"/>
  <c r="F1730" i="1"/>
  <c r="F1722" i="1"/>
  <c r="F1714" i="1"/>
  <c r="F1706" i="1"/>
  <c r="F1698" i="1"/>
  <c r="F1690" i="1"/>
  <c r="F1783" i="1"/>
  <c r="F1775" i="1"/>
  <c r="F1767" i="1"/>
  <c r="F1759" i="1"/>
  <c r="F1751" i="1"/>
  <c r="F1743" i="1"/>
  <c r="F1735" i="1"/>
  <c r="F1727" i="1"/>
  <c r="F1719" i="1"/>
  <c r="F1711" i="1"/>
  <c r="F1703" i="1"/>
  <c r="F1695" i="1"/>
  <c r="F1780" i="1"/>
  <c r="F1772" i="1"/>
  <c r="F1764" i="1"/>
  <c r="F1756" i="1"/>
  <c r="F1748" i="1"/>
  <c r="F1740" i="1"/>
  <c r="F1732" i="1"/>
  <c r="F1724" i="1"/>
  <c r="F1716" i="1"/>
  <c r="F1708" i="1"/>
  <c r="F1700" i="1"/>
  <c r="F1692" i="1"/>
  <c r="F1777" i="1"/>
  <c r="F1769" i="1"/>
  <c r="F1761" i="1"/>
  <c r="F1753" i="1"/>
  <c r="F1745" i="1"/>
  <c r="F1737" i="1"/>
  <c r="F1729" i="1"/>
  <c r="F1721" i="1"/>
  <c r="F1713" i="1"/>
  <c r="F1705" i="1"/>
  <c r="F1697" i="1"/>
  <c r="F1782" i="1"/>
  <c r="F1774" i="1"/>
  <c r="F1766" i="1"/>
  <c r="F1758" i="1"/>
  <c r="F1750" i="1"/>
  <c r="F1742" i="1"/>
  <c r="F1734" i="1"/>
  <c r="F1726" i="1"/>
  <c r="F1718" i="1"/>
  <c r="F1710" i="1"/>
  <c r="F1702" i="1"/>
  <c r="F1694" i="1"/>
  <c r="F1779" i="1"/>
  <c r="F1771" i="1"/>
  <c r="F1763" i="1"/>
  <c r="F1755" i="1"/>
  <c r="F1747" i="1"/>
  <c r="F1739" i="1"/>
  <c r="F1731" i="1"/>
  <c r="F1723" i="1"/>
  <c r="F1715" i="1"/>
  <c r="F1707" i="1"/>
  <c r="F1699" i="1"/>
  <c r="F1691" i="1"/>
  <c r="F1584" i="1"/>
  <c r="F1576" i="1"/>
  <c r="F1568" i="1"/>
  <c r="F1560" i="1"/>
  <c r="F1552" i="1"/>
  <c r="F1544" i="1"/>
  <c r="F1536" i="1"/>
  <c r="F1528" i="1"/>
  <c r="F1520" i="1"/>
  <c r="F1512" i="1"/>
  <c r="F1504" i="1"/>
  <c r="F1496" i="1"/>
  <c r="F1581" i="1"/>
  <c r="F1573" i="1"/>
  <c r="F1565" i="1"/>
  <c r="F1557" i="1"/>
  <c r="F1549" i="1"/>
  <c r="F1541" i="1"/>
  <c r="F1533" i="1"/>
  <c r="F1525" i="1"/>
  <c r="F1517" i="1"/>
  <c r="F1509" i="1"/>
  <c r="F1501" i="1"/>
  <c r="F1493" i="1"/>
  <c r="F1578" i="1"/>
  <c r="F1570" i="1"/>
  <c r="F1562" i="1"/>
  <c r="F1554" i="1"/>
  <c r="F1546" i="1"/>
  <c r="F1538" i="1"/>
  <c r="F1530" i="1"/>
  <c r="F1522" i="1"/>
  <c r="F1514" i="1"/>
  <c r="F1506" i="1"/>
  <c r="F1498" i="1"/>
  <c r="F1583" i="1"/>
  <c r="F1575" i="1"/>
  <c r="F1567" i="1"/>
  <c r="F1559" i="1"/>
  <c r="F1551" i="1"/>
  <c r="F1543" i="1"/>
  <c r="F1535" i="1"/>
  <c r="F1527" i="1"/>
  <c r="F1519" i="1"/>
  <c r="F1511" i="1"/>
  <c r="F1503" i="1"/>
  <c r="F1495" i="1"/>
  <c r="F1580" i="1"/>
  <c r="F1572" i="1"/>
  <c r="F1564" i="1"/>
  <c r="F1556" i="1"/>
  <c r="F1548" i="1"/>
  <c r="F1540" i="1"/>
  <c r="F1532" i="1"/>
  <c r="F1524" i="1"/>
  <c r="F1516" i="1"/>
  <c r="F1508" i="1"/>
  <c r="F1500" i="1"/>
  <c r="F1492" i="1"/>
  <c r="F1585" i="1"/>
  <c r="F1577" i="1"/>
  <c r="F1569" i="1"/>
  <c r="F1561" i="1"/>
  <c r="F1553" i="1"/>
  <c r="F1545" i="1"/>
  <c r="F1537" i="1"/>
  <c r="F1529" i="1"/>
  <c r="F1521" i="1"/>
  <c r="F1513" i="1"/>
  <c r="F1505" i="1"/>
  <c r="F1497" i="1"/>
  <c r="F1582" i="1"/>
  <c r="F1574" i="1"/>
  <c r="F1566" i="1"/>
  <c r="F1558" i="1"/>
  <c r="F1550" i="1"/>
  <c r="F1542" i="1"/>
  <c r="F1534" i="1"/>
  <c r="F1526" i="1"/>
  <c r="F1518" i="1"/>
  <c r="F1510" i="1"/>
  <c r="F1502" i="1"/>
  <c r="F1494" i="1"/>
  <c r="F1579" i="1"/>
  <c r="F1571" i="1"/>
  <c r="F1563" i="1"/>
  <c r="F1555" i="1"/>
  <c r="F1547" i="1"/>
  <c r="F1539" i="1"/>
  <c r="F1531" i="1"/>
  <c r="F1523" i="1"/>
  <c r="F1515" i="1"/>
  <c r="F1507" i="1"/>
  <c r="F1499" i="1"/>
  <c r="F888" i="1"/>
  <c r="F880" i="1"/>
  <c r="F872" i="1"/>
  <c r="F864" i="1"/>
  <c r="F856" i="1"/>
  <c r="F848" i="1"/>
  <c r="F840" i="1"/>
  <c r="F832" i="1"/>
  <c r="F824" i="1"/>
  <c r="F816" i="1"/>
  <c r="F808" i="1"/>
  <c r="F800" i="1"/>
  <c r="F885" i="1"/>
  <c r="F877" i="1"/>
  <c r="F869" i="1"/>
  <c r="F861" i="1"/>
  <c r="F853" i="1"/>
  <c r="F845" i="1"/>
  <c r="F837" i="1"/>
  <c r="F829" i="1"/>
  <c r="F821" i="1"/>
  <c r="F813" i="1"/>
  <c r="F805" i="1"/>
  <c r="F890" i="1"/>
  <c r="F882" i="1"/>
  <c r="F874" i="1"/>
  <c r="F866" i="1"/>
  <c r="F858" i="1"/>
  <c r="F850" i="1"/>
  <c r="F842" i="1"/>
  <c r="F834" i="1"/>
  <c r="F826" i="1"/>
  <c r="F818" i="1"/>
  <c r="F810" i="1"/>
  <c r="F802" i="1"/>
  <c r="F887" i="1"/>
  <c r="F879" i="1"/>
  <c r="F871" i="1"/>
  <c r="F863" i="1"/>
  <c r="F855" i="1"/>
  <c r="F847" i="1"/>
  <c r="F839" i="1"/>
  <c r="F831" i="1"/>
  <c r="F823" i="1"/>
  <c r="F815" i="1"/>
  <c r="F807" i="1"/>
  <c r="F799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886" i="1"/>
  <c r="F878" i="1"/>
  <c r="F870" i="1"/>
  <c r="F862" i="1"/>
  <c r="F854" i="1"/>
  <c r="F846" i="1"/>
  <c r="F838" i="1"/>
  <c r="F830" i="1"/>
  <c r="F822" i="1"/>
  <c r="F814" i="1"/>
  <c r="F806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2080" i="1"/>
  <c r="F2072" i="1"/>
  <c r="F2064" i="1"/>
  <c r="F2056" i="1"/>
  <c r="F2048" i="1"/>
  <c r="F2040" i="1"/>
  <c r="F2032" i="1"/>
  <c r="F2024" i="1"/>
  <c r="F2016" i="1"/>
  <c r="F2008" i="1"/>
  <c r="F2000" i="1"/>
  <c r="F1992" i="1"/>
  <c r="F2077" i="1"/>
  <c r="F2069" i="1"/>
  <c r="F2061" i="1"/>
  <c r="F2053" i="1"/>
  <c r="F2045" i="1"/>
  <c r="F2037" i="1"/>
  <c r="F2029" i="1"/>
  <c r="F2021" i="1"/>
  <c r="F2013" i="1"/>
  <c r="F2005" i="1"/>
  <c r="F1997" i="1"/>
  <c r="F1989" i="1"/>
  <c r="F2074" i="1"/>
  <c r="F2066" i="1"/>
  <c r="F2058" i="1"/>
  <c r="F2050" i="1"/>
  <c r="F2042" i="1"/>
  <c r="F2034" i="1"/>
  <c r="F2026" i="1"/>
  <c r="F2018" i="1"/>
  <c r="F2010" i="1"/>
  <c r="F2002" i="1"/>
  <c r="F1994" i="1"/>
  <c r="F2079" i="1"/>
  <c r="F2071" i="1"/>
  <c r="F2063" i="1"/>
  <c r="F2055" i="1"/>
  <c r="F2047" i="1"/>
  <c r="F2039" i="1"/>
  <c r="F2031" i="1"/>
  <c r="F2023" i="1"/>
  <c r="F2015" i="1"/>
  <c r="F2007" i="1"/>
  <c r="F1999" i="1"/>
  <c r="F1991" i="1"/>
  <c r="F2076" i="1"/>
  <c r="F2068" i="1"/>
  <c r="F2060" i="1"/>
  <c r="F2052" i="1"/>
  <c r="F2044" i="1"/>
  <c r="F2036" i="1"/>
  <c r="F2028" i="1"/>
  <c r="F2020" i="1"/>
  <c r="F2012" i="1"/>
  <c r="F2004" i="1"/>
  <c r="F1996" i="1"/>
  <c r="F1988" i="1"/>
  <c r="F2073" i="1"/>
  <c r="F2065" i="1"/>
  <c r="F2057" i="1"/>
  <c r="F2049" i="1"/>
  <c r="F2041" i="1"/>
  <c r="F2033" i="1"/>
  <c r="F2025" i="1"/>
  <c r="F2017" i="1"/>
  <c r="F2009" i="1"/>
  <c r="F2001" i="1"/>
  <c r="F1993" i="1"/>
  <c r="F2078" i="1"/>
  <c r="F2070" i="1"/>
  <c r="F2062" i="1"/>
  <c r="F2054" i="1"/>
  <c r="F2046" i="1"/>
  <c r="F2038" i="1"/>
  <c r="F2030" i="1"/>
  <c r="F2022" i="1"/>
  <c r="F2014" i="1"/>
  <c r="F2006" i="1"/>
  <c r="F1998" i="1"/>
  <c r="F1990" i="1"/>
  <c r="F2075" i="1"/>
  <c r="F2067" i="1"/>
  <c r="F2059" i="1"/>
  <c r="F2051" i="1"/>
  <c r="F2043" i="1"/>
  <c r="F2035" i="1"/>
  <c r="F2027" i="1"/>
  <c r="F2019" i="1"/>
  <c r="F2011" i="1"/>
  <c r="F2003" i="1"/>
  <c r="F1995" i="1"/>
  <c r="F1987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285" i="1"/>
  <c r="F1277" i="1"/>
  <c r="F1269" i="1"/>
  <c r="F1261" i="1"/>
  <c r="F1253" i="1"/>
  <c r="F1245" i="1"/>
  <c r="F1237" i="1"/>
  <c r="F1229" i="1"/>
  <c r="F1221" i="1"/>
  <c r="F1213" i="1"/>
  <c r="F1205" i="1"/>
  <c r="F1197" i="1"/>
  <c r="F1282" i="1"/>
  <c r="F1274" i="1"/>
  <c r="F1266" i="1"/>
  <c r="F1258" i="1"/>
  <c r="F1250" i="1"/>
  <c r="F1242" i="1"/>
  <c r="F1234" i="1"/>
  <c r="F1226" i="1"/>
  <c r="F1218" i="1"/>
  <c r="F1210" i="1"/>
  <c r="F1202" i="1"/>
  <c r="F1287" i="1"/>
  <c r="F1279" i="1"/>
  <c r="F1271" i="1"/>
  <c r="F1263" i="1"/>
  <c r="F1255" i="1"/>
  <c r="F1247" i="1"/>
  <c r="F1239" i="1"/>
  <c r="F1231" i="1"/>
  <c r="F1223" i="1"/>
  <c r="F1215" i="1"/>
  <c r="F1207" i="1"/>
  <c r="F1199" i="1"/>
  <c r="F1284" i="1"/>
  <c r="F1276" i="1"/>
  <c r="F1268" i="1"/>
  <c r="F1260" i="1"/>
  <c r="F1252" i="1"/>
  <c r="F1244" i="1"/>
  <c r="F1236" i="1"/>
  <c r="F1228" i="1"/>
  <c r="F1220" i="1"/>
  <c r="F1212" i="1"/>
  <c r="F1204" i="1"/>
  <c r="F1196" i="1"/>
  <c r="F1281" i="1"/>
  <c r="F1273" i="1"/>
  <c r="F1265" i="1"/>
  <c r="F1257" i="1"/>
  <c r="F1249" i="1"/>
  <c r="F1241" i="1"/>
  <c r="F1233" i="1"/>
  <c r="F1225" i="1"/>
  <c r="F1217" i="1"/>
  <c r="F1209" i="1"/>
  <c r="F1201" i="1"/>
  <c r="F1286" i="1"/>
  <c r="F1278" i="1"/>
  <c r="F1270" i="1"/>
  <c r="F1262" i="1"/>
  <c r="F1254" i="1"/>
  <c r="F1246" i="1"/>
  <c r="F1238" i="1"/>
  <c r="F1230" i="1"/>
  <c r="F1222" i="1"/>
  <c r="F1214" i="1"/>
  <c r="F1206" i="1"/>
  <c r="F1198" i="1"/>
  <c r="F1283" i="1"/>
  <c r="F1275" i="1"/>
  <c r="F1267" i="1"/>
  <c r="F1259" i="1"/>
  <c r="F1251" i="1"/>
  <c r="F1243" i="1"/>
  <c r="F1235" i="1"/>
  <c r="F1227" i="1"/>
  <c r="F1219" i="1"/>
  <c r="F1211" i="1"/>
  <c r="F1203" i="1"/>
  <c r="F1195" i="1"/>
  <c r="F392" i="1"/>
  <c r="F384" i="1"/>
  <c r="F376" i="1"/>
  <c r="F368" i="1"/>
  <c r="F360" i="1"/>
  <c r="F352" i="1"/>
  <c r="F344" i="1"/>
  <c r="F336" i="1"/>
  <c r="F328" i="1"/>
  <c r="F320" i="1"/>
  <c r="F312" i="1"/>
  <c r="F304" i="1"/>
  <c r="F362" i="1"/>
  <c r="F306" i="1"/>
  <c r="F397" i="1"/>
  <c r="F389" i="1"/>
  <c r="F381" i="1"/>
  <c r="F373" i="1"/>
  <c r="F365" i="1"/>
  <c r="F357" i="1"/>
  <c r="F349" i="1"/>
  <c r="F341" i="1"/>
  <c r="F333" i="1"/>
  <c r="F325" i="1"/>
  <c r="F317" i="1"/>
  <c r="F309" i="1"/>
  <c r="F386" i="1"/>
  <c r="F370" i="1"/>
  <c r="F330" i="1"/>
  <c r="F354" i="1"/>
  <c r="F391" i="1"/>
  <c r="F383" i="1"/>
  <c r="F375" i="1"/>
  <c r="F367" i="1"/>
  <c r="F359" i="1"/>
  <c r="F351" i="1"/>
  <c r="F343" i="1"/>
  <c r="F335" i="1"/>
  <c r="F327" i="1"/>
  <c r="F319" i="1"/>
  <c r="F311" i="1"/>
  <c r="F396" i="1"/>
  <c r="F388" i="1"/>
  <c r="F380" i="1"/>
  <c r="F372" i="1"/>
  <c r="F364" i="1"/>
  <c r="F356" i="1"/>
  <c r="F348" i="1"/>
  <c r="F340" i="1"/>
  <c r="F332" i="1"/>
  <c r="F324" i="1"/>
  <c r="F316" i="1"/>
  <c r="F308" i="1"/>
  <c r="F393" i="1"/>
  <c r="F385" i="1"/>
  <c r="F377" i="1"/>
  <c r="F369" i="1"/>
  <c r="F361" i="1"/>
  <c r="F353" i="1"/>
  <c r="F345" i="1"/>
  <c r="F337" i="1"/>
  <c r="F329" i="1"/>
  <c r="F321" i="1"/>
  <c r="F313" i="1"/>
  <c r="F305" i="1"/>
  <c r="F390" i="1"/>
  <c r="F382" i="1"/>
  <c r="F374" i="1"/>
  <c r="F366" i="1"/>
  <c r="F358" i="1"/>
  <c r="F350" i="1"/>
  <c r="F342" i="1"/>
  <c r="F334" i="1"/>
  <c r="F326" i="1"/>
  <c r="F318" i="1"/>
  <c r="F310" i="1"/>
  <c r="F394" i="1"/>
  <c r="F378" i="1"/>
  <c r="F338" i="1"/>
  <c r="F322" i="1"/>
  <c r="F395" i="1"/>
  <c r="F387" i="1"/>
  <c r="F379" i="1"/>
  <c r="F371" i="1"/>
  <c r="F363" i="1"/>
  <c r="F355" i="1"/>
  <c r="F347" i="1"/>
  <c r="F339" i="1"/>
  <c r="F331" i="1"/>
  <c r="F323" i="1"/>
  <c r="F315" i="1"/>
  <c r="F307" i="1"/>
  <c r="F346" i="1"/>
  <c r="F314" i="1"/>
  <c r="F1480" i="1"/>
  <c r="F1472" i="1"/>
  <c r="F1464" i="1"/>
  <c r="F1456" i="1"/>
  <c r="F1448" i="1"/>
  <c r="F1440" i="1"/>
  <c r="F1432" i="1"/>
  <c r="F1424" i="1"/>
  <c r="F1416" i="1"/>
  <c r="F1408" i="1"/>
  <c r="F1400" i="1"/>
  <c r="F1485" i="1"/>
  <c r="F1477" i="1"/>
  <c r="F1469" i="1"/>
  <c r="F1461" i="1"/>
  <c r="F1453" i="1"/>
  <c r="F1445" i="1"/>
  <c r="F1437" i="1"/>
  <c r="F1429" i="1"/>
  <c r="F1421" i="1"/>
  <c r="F1413" i="1"/>
  <c r="F1405" i="1"/>
  <c r="F1397" i="1"/>
  <c r="F1482" i="1"/>
  <c r="F1474" i="1"/>
  <c r="F1466" i="1"/>
  <c r="F1458" i="1"/>
  <c r="F1450" i="1"/>
  <c r="F1442" i="1"/>
  <c r="F1434" i="1"/>
  <c r="F1426" i="1"/>
  <c r="F1418" i="1"/>
  <c r="F1410" i="1"/>
  <c r="F1402" i="1"/>
  <c r="F1394" i="1"/>
  <c r="F1479" i="1"/>
  <c r="F1471" i="1"/>
  <c r="F1463" i="1"/>
  <c r="F1455" i="1"/>
  <c r="F1447" i="1"/>
  <c r="F1439" i="1"/>
  <c r="F1431" i="1"/>
  <c r="F1423" i="1"/>
  <c r="F1415" i="1"/>
  <c r="F1407" i="1"/>
  <c r="F1399" i="1"/>
  <c r="F1484" i="1"/>
  <c r="F1476" i="1"/>
  <c r="F1468" i="1"/>
  <c r="F1460" i="1"/>
  <c r="F1452" i="1"/>
  <c r="F1444" i="1"/>
  <c r="F1436" i="1"/>
  <c r="F1428" i="1"/>
  <c r="F1420" i="1"/>
  <c r="F1412" i="1"/>
  <c r="F1404" i="1"/>
  <c r="F1396" i="1"/>
  <c r="F1481" i="1"/>
  <c r="F1473" i="1"/>
  <c r="F1465" i="1"/>
  <c r="F1457" i="1"/>
  <c r="F1449" i="1"/>
  <c r="F1441" i="1"/>
  <c r="F1433" i="1"/>
  <c r="F1425" i="1"/>
  <c r="F1417" i="1"/>
  <c r="F1409" i="1"/>
  <c r="F1401" i="1"/>
  <c r="F1393" i="1"/>
  <c r="F1486" i="1"/>
  <c r="F1478" i="1"/>
  <c r="F1470" i="1"/>
  <c r="F1462" i="1"/>
  <c r="F1454" i="1"/>
  <c r="F1446" i="1"/>
  <c r="F1438" i="1"/>
  <c r="F1430" i="1"/>
  <c r="F1422" i="1"/>
  <c r="F1414" i="1"/>
  <c r="F1406" i="1"/>
  <c r="F1398" i="1"/>
  <c r="F1483" i="1"/>
  <c r="F1475" i="1"/>
  <c r="F1467" i="1"/>
  <c r="F1459" i="1"/>
  <c r="F1451" i="1"/>
  <c r="F1443" i="1"/>
  <c r="F1435" i="1"/>
  <c r="F1427" i="1"/>
  <c r="F1419" i="1"/>
  <c r="F1411" i="1"/>
  <c r="F1403" i="1"/>
  <c r="F1395" i="1"/>
  <c r="F1088" i="1"/>
  <c r="F1080" i="1"/>
  <c r="F1072" i="1"/>
  <c r="F1064" i="1"/>
  <c r="F1056" i="1"/>
  <c r="F1048" i="1"/>
  <c r="F1040" i="1"/>
  <c r="F1032" i="1"/>
  <c r="F1024" i="1"/>
  <c r="F1016" i="1"/>
  <c r="F1008" i="1"/>
  <c r="F1000" i="1"/>
  <c r="F1085" i="1"/>
  <c r="F1077" i="1"/>
  <c r="F1069" i="1"/>
  <c r="F1061" i="1"/>
  <c r="F1053" i="1"/>
  <c r="F1045" i="1"/>
  <c r="F1037" i="1"/>
  <c r="F1029" i="1"/>
  <c r="F1021" i="1"/>
  <c r="F1013" i="1"/>
  <c r="F1005" i="1"/>
  <c r="F997" i="1"/>
  <c r="F1090" i="1"/>
  <c r="F1082" i="1"/>
  <c r="F1074" i="1"/>
  <c r="F1066" i="1"/>
  <c r="F1058" i="1"/>
  <c r="F1050" i="1"/>
  <c r="F1042" i="1"/>
  <c r="F1034" i="1"/>
  <c r="F1026" i="1"/>
  <c r="F1018" i="1"/>
  <c r="F1010" i="1"/>
  <c r="F1002" i="1"/>
  <c r="F1087" i="1"/>
  <c r="F1079" i="1"/>
  <c r="F1071" i="1"/>
  <c r="F1063" i="1"/>
  <c r="F1055" i="1"/>
  <c r="F1047" i="1"/>
  <c r="F1039" i="1"/>
  <c r="F1031" i="1"/>
  <c r="F1023" i="1"/>
  <c r="F1015" i="1"/>
  <c r="F1007" i="1"/>
  <c r="F999" i="1"/>
  <c r="F1084" i="1"/>
  <c r="F1076" i="1"/>
  <c r="F1068" i="1"/>
  <c r="F1060" i="1"/>
  <c r="F1052" i="1"/>
  <c r="F1044" i="1"/>
  <c r="F1036" i="1"/>
  <c r="F1028" i="1"/>
  <c r="F1020" i="1"/>
  <c r="F1012" i="1"/>
  <c r="F1004" i="1"/>
  <c r="F1089" i="1"/>
  <c r="F1081" i="1"/>
  <c r="F1073" i="1"/>
  <c r="F1065" i="1"/>
  <c r="F1057" i="1"/>
  <c r="F1049" i="1"/>
  <c r="F1041" i="1"/>
  <c r="F1033" i="1"/>
  <c r="F1025" i="1"/>
  <c r="F1017" i="1"/>
  <c r="F1009" i="1"/>
  <c r="F1001" i="1"/>
  <c r="F1086" i="1"/>
  <c r="F1078" i="1"/>
  <c r="F1070" i="1"/>
  <c r="F1062" i="1"/>
  <c r="F1054" i="1"/>
  <c r="F1046" i="1"/>
  <c r="F1038" i="1"/>
  <c r="F1030" i="1"/>
  <c r="F1022" i="1"/>
  <c r="F1014" i="1"/>
  <c r="F1006" i="1"/>
  <c r="F998" i="1"/>
  <c r="F1083" i="1"/>
  <c r="F1075" i="1"/>
  <c r="F1067" i="1"/>
  <c r="F1059" i="1"/>
  <c r="F1051" i="1"/>
  <c r="F1043" i="1"/>
  <c r="F1035" i="1"/>
  <c r="F1027" i="1"/>
  <c r="F1019" i="1"/>
  <c r="F1011" i="1"/>
  <c r="F1003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981" i="1"/>
  <c r="F1973" i="1"/>
  <c r="F1965" i="1"/>
  <c r="F1957" i="1"/>
  <c r="F1949" i="1"/>
  <c r="F1941" i="1"/>
  <c r="F1933" i="1"/>
  <c r="F1925" i="1"/>
  <c r="F1917" i="1"/>
  <c r="F1909" i="1"/>
  <c r="F1901" i="1"/>
  <c r="F1893" i="1"/>
  <c r="F1978" i="1"/>
  <c r="F1970" i="1"/>
  <c r="F1962" i="1"/>
  <c r="F1954" i="1"/>
  <c r="F1946" i="1"/>
  <c r="F1938" i="1"/>
  <c r="F1930" i="1"/>
  <c r="F1922" i="1"/>
  <c r="F1914" i="1"/>
  <c r="F1906" i="1"/>
  <c r="F1898" i="1"/>
  <c r="F1890" i="1"/>
  <c r="F1975" i="1"/>
  <c r="F1967" i="1"/>
  <c r="F1959" i="1"/>
  <c r="F1951" i="1"/>
  <c r="F1943" i="1"/>
  <c r="F1935" i="1"/>
  <c r="F1927" i="1"/>
  <c r="F1919" i="1"/>
  <c r="F1911" i="1"/>
  <c r="F1903" i="1"/>
  <c r="F1895" i="1"/>
  <c r="F1980" i="1"/>
  <c r="F1972" i="1"/>
  <c r="F1964" i="1"/>
  <c r="F1956" i="1"/>
  <c r="F1948" i="1"/>
  <c r="F1940" i="1"/>
  <c r="F1932" i="1"/>
  <c r="F1924" i="1"/>
  <c r="F1916" i="1"/>
  <c r="F1908" i="1"/>
  <c r="F1900" i="1"/>
  <c r="F1892" i="1"/>
  <c r="F1977" i="1"/>
  <c r="F1969" i="1"/>
  <c r="F1961" i="1"/>
  <c r="F1953" i="1"/>
  <c r="F1945" i="1"/>
  <c r="F1937" i="1"/>
  <c r="F1929" i="1"/>
  <c r="F1921" i="1"/>
  <c r="F1913" i="1"/>
  <c r="F1905" i="1"/>
  <c r="F1897" i="1"/>
  <c r="F1889" i="1"/>
  <c r="F1974" i="1"/>
  <c r="F1966" i="1"/>
  <c r="F1958" i="1"/>
  <c r="F1950" i="1"/>
  <c r="F1942" i="1"/>
  <c r="F1934" i="1"/>
  <c r="F1926" i="1"/>
  <c r="F1918" i="1"/>
  <c r="F1910" i="1"/>
  <c r="F1902" i="1"/>
  <c r="F1894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92" i="1"/>
  <c r="F184" i="1"/>
  <c r="F176" i="1"/>
  <c r="F168" i="1"/>
  <c r="F160" i="1"/>
  <c r="F152" i="1"/>
  <c r="F144" i="1"/>
  <c r="F136" i="1"/>
  <c r="F128" i="1"/>
  <c r="F120" i="1"/>
  <c r="F112" i="1"/>
  <c r="F162" i="1"/>
  <c r="F106" i="1"/>
  <c r="F197" i="1"/>
  <c r="F189" i="1"/>
  <c r="F181" i="1"/>
  <c r="F173" i="1"/>
  <c r="F165" i="1"/>
  <c r="F157" i="1"/>
  <c r="F149" i="1"/>
  <c r="F141" i="1"/>
  <c r="F133" i="1"/>
  <c r="F125" i="1"/>
  <c r="F117" i="1"/>
  <c r="F109" i="1"/>
  <c r="F170" i="1"/>
  <c r="F114" i="1"/>
  <c r="F146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78" i="1"/>
  <c r="F122" i="1"/>
  <c r="F193" i="1"/>
  <c r="F185" i="1"/>
  <c r="F177" i="1"/>
  <c r="F169" i="1"/>
  <c r="F161" i="1"/>
  <c r="F153" i="1"/>
  <c r="F145" i="1"/>
  <c r="F137" i="1"/>
  <c r="F129" i="1"/>
  <c r="F121" i="1"/>
  <c r="F113" i="1"/>
  <c r="F194" i="1"/>
  <c r="F138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54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186" i="1"/>
  <c r="F130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82" i="1"/>
  <c r="F266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290" i="1"/>
  <c r="F218" i="1"/>
  <c r="F250" i="1"/>
  <c r="F234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292" i="1"/>
  <c r="F284" i="1"/>
  <c r="F276" i="1"/>
  <c r="F268" i="1"/>
  <c r="F260" i="1"/>
  <c r="F252" i="1"/>
  <c r="F244" i="1"/>
  <c r="F236" i="1"/>
  <c r="F228" i="1"/>
  <c r="F220" i="1"/>
  <c r="F212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58" i="1"/>
  <c r="F242" i="1"/>
  <c r="F226" i="1"/>
  <c r="F210" i="1"/>
  <c r="F294" i="1"/>
  <c r="F286" i="1"/>
  <c r="F278" i="1"/>
  <c r="F270" i="1"/>
  <c r="F262" i="1"/>
  <c r="F254" i="1"/>
  <c r="F246" i="1"/>
  <c r="F238" i="1"/>
  <c r="F230" i="1"/>
  <c r="F222" i="1"/>
  <c r="F214" i="1"/>
  <c r="F206" i="1"/>
  <c r="F298" i="1"/>
  <c r="F291" i="1"/>
  <c r="F283" i="1"/>
  <c r="F275" i="1"/>
  <c r="F267" i="1"/>
  <c r="F259" i="1"/>
  <c r="F251" i="1"/>
  <c r="F243" i="1"/>
  <c r="F235" i="1"/>
  <c r="F227" i="1"/>
  <c r="F219" i="1"/>
  <c r="F211" i="1"/>
  <c r="F274" i="1"/>
  <c r="F1384" i="1"/>
  <c r="F1376" i="1"/>
  <c r="F1368" i="1"/>
  <c r="F1360" i="1"/>
  <c r="F1352" i="1"/>
  <c r="F1344" i="1"/>
  <c r="F1336" i="1"/>
  <c r="F1328" i="1"/>
  <c r="F1320" i="1"/>
  <c r="F1312" i="1"/>
  <c r="F1304" i="1"/>
  <c r="F1296" i="1"/>
  <c r="F1381" i="1"/>
  <c r="F1373" i="1"/>
  <c r="F1365" i="1"/>
  <c r="F1357" i="1"/>
  <c r="F1349" i="1"/>
  <c r="F1341" i="1"/>
  <c r="F1333" i="1"/>
  <c r="F1325" i="1"/>
  <c r="F1317" i="1"/>
  <c r="F1309" i="1"/>
  <c r="F1301" i="1"/>
  <c r="F1386" i="1"/>
  <c r="F1378" i="1"/>
  <c r="F1370" i="1"/>
  <c r="F1362" i="1"/>
  <c r="F1354" i="1"/>
  <c r="F1346" i="1"/>
  <c r="F1338" i="1"/>
  <c r="F1330" i="1"/>
  <c r="F1322" i="1"/>
  <c r="F1314" i="1"/>
  <c r="F1306" i="1"/>
  <c r="F1298" i="1"/>
  <c r="F1383" i="1"/>
  <c r="F1375" i="1"/>
  <c r="F1367" i="1"/>
  <c r="F1359" i="1"/>
  <c r="F1351" i="1"/>
  <c r="F1343" i="1"/>
  <c r="F1335" i="1"/>
  <c r="F1327" i="1"/>
  <c r="F1319" i="1"/>
  <c r="F1311" i="1"/>
  <c r="F1303" i="1"/>
  <c r="F1295" i="1"/>
  <c r="F1380" i="1"/>
  <c r="F1372" i="1"/>
  <c r="F1364" i="1"/>
  <c r="F1356" i="1"/>
  <c r="F1348" i="1"/>
  <c r="F1340" i="1"/>
  <c r="F1332" i="1"/>
  <c r="F1324" i="1"/>
  <c r="F1316" i="1"/>
  <c r="F1308" i="1"/>
  <c r="F1300" i="1"/>
  <c r="F1385" i="1"/>
  <c r="F1377" i="1"/>
  <c r="F1369" i="1"/>
  <c r="F1361" i="1"/>
  <c r="F1353" i="1"/>
  <c r="F1345" i="1"/>
  <c r="F1337" i="1"/>
  <c r="F1329" i="1"/>
  <c r="F1321" i="1"/>
  <c r="F1313" i="1"/>
  <c r="F1305" i="1"/>
  <c r="F1297" i="1"/>
  <c r="F1382" i="1"/>
  <c r="F1374" i="1"/>
  <c r="F1366" i="1"/>
  <c r="F1358" i="1"/>
  <c r="F1350" i="1"/>
  <c r="F1342" i="1"/>
  <c r="F1334" i="1"/>
  <c r="F1326" i="1"/>
  <c r="F1318" i="1"/>
  <c r="F1310" i="1"/>
  <c r="F1302" i="1"/>
  <c r="F1294" i="1"/>
  <c r="F1387" i="1"/>
  <c r="F1379" i="1"/>
  <c r="F1371" i="1"/>
  <c r="F1363" i="1"/>
  <c r="F1355" i="1"/>
  <c r="F1347" i="1"/>
  <c r="F1339" i="1"/>
  <c r="F1331" i="1"/>
  <c r="F1323" i="1"/>
  <c r="F1315" i="1"/>
  <c r="F1307" i="1"/>
  <c r="F1299" i="1"/>
  <c r="F688" i="1"/>
  <c r="F680" i="1"/>
  <c r="F672" i="1"/>
  <c r="F664" i="1"/>
  <c r="F656" i="1"/>
  <c r="F648" i="1"/>
  <c r="F640" i="1"/>
  <c r="F632" i="1"/>
  <c r="F624" i="1"/>
  <c r="F616" i="1"/>
  <c r="F608" i="1"/>
  <c r="F693" i="1"/>
  <c r="F685" i="1"/>
  <c r="F677" i="1"/>
  <c r="F669" i="1"/>
  <c r="F661" i="1"/>
  <c r="F653" i="1"/>
  <c r="F645" i="1"/>
  <c r="F637" i="1"/>
  <c r="F629" i="1"/>
  <c r="F621" i="1"/>
  <c r="F613" i="1"/>
  <c r="F605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687" i="1"/>
  <c r="F679" i="1"/>
  <c r="F671" i="1"/>
  <c r="F663" i="1"/>
  <c r="F655" i="1"/>
  <c r="F647" i="1"/>
  <c r="F639" i="1"/>
  <c r="F631" i="1"/>
  <c r="F623" i="1"/>
  <c r="F615" i="1"/>
  <c r="F607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689" i="1"/>
  <c r="F681" i="1"/>
  <c r="F673" i="1"/>
  <c r="F665" i="1"/>
  <c r="F657" i="1"/>
  <c r="F649" i="1"/>
  <c r="F641" i="1"/>
  <c r="F633" i="1"/>
  <c r="F625" i="1"/>
  <c r="F617" i="1"/>
  <c r="F609" i="1"/>
  <c r="F601" i="1"/>
  <c r="F694" i="1"/>
  <c r="F686" i="1"/>
  <c r="F678" i="1"/>
  <c r="F670" i="1"/>
  <c r="F662" i="1"/>
  <c r="F654" i="1"/>
  <c r="F646" i="1"/>
  <c r="F638" i="1"/>
  <c r="F630" i="1"/>
  <c r="F622" i="1"/>
  <c r="F614" i="1"/>
  <c r="F606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2176" i="1"/>
  <c r="F2168" i="1"/>
  <c r="F2160" i="1"/>
  <c r="F2152" i="1"/>
  <c r="F2144" i="1"/>
  <c r="F2136" i="1"/>
  <c r="F2128" i="1"/>
  <c r="F2120" i="1"/>
  <c r="F2112" i="1"/>
  <c r="F2104" i="1"/>
  <c r="F2096" i="1"/>
  <c r="F2088" i="1"/>
  <c r="F2173" i="1"/>
  <c r="F2165" i="1"/>
  <c r="F2157" i="1"/>
  <c r="F2149" i="1"/>
  <c r="F2141" i="1"/>
  <c r="F2133" i="1"/>
  <c r="F2125" i="1"/>
  <c r="F2117" i="1"/>
  <c r="F2109" i="1"/>
  <c r="F2101" i="1"/>
  <c r="F2093" i="1"/>
  <c r="F2178" i="1"/>
  <c r="F2170" i="1"/>
  <c r="F2162" i="1"/>
  <c r="F2154" i="1"/>
  <c r="F2146" i="1"/>
  <c r="F2138" i="1"/>
  <c r="F2130" i="1"/>
  <c r="F2122" i="1"/>
  <c r="F2114" i="1"/>
  <c r="F2106" i="1"/>
  <c r="F2098" i="1"/>
  <c r="F2090" i="1"/>
  <c r="F2175" i="1"/>
  <c r="F2167" i="1"/>
  <c r="F2159" i="1"/>
  <c r="F2151" i="1"/>
  <c r="F2143" i="1"/>
  <c r="F2135" i="1"/>
  <c r="F2127" i="1"/>
  <c r="F2119" i="1"/>
  <c r="F2111" i="1"/>
  <c r="F2103" i="1"/>
  <c r="F2095" i="1"/>
  <c r="F2087" i="1"/>
  <c r="F2172" i="1"/>
  <c r="F2164" i="1"/>
  <c r="F2156" i="1"/>
  <c r="F2148" i="1"/>
  <c r="F2140" i="1"/>
  <c r="F2132" i="1"/>
  <c r="F2124" i="1"/>
  <c r="F2116" i="1"/>
  <c r="F2108" i="1"/>
  <c r="F2100" i="1"/>
  <c r="F2092" i="1"/>
  <c r="F2177" i="1"/>
  <c r="F2169" i="1"/>
  <c r="F2161" i="1"/>
  <c r="F2153" i="1"/>
  <c r="F2145" i="1"/>
  <c r="F2137" i="1"/>
  <c r="F2129" i="1"/>
  <c r="F2121" i="1"/>
  <c r="F2113" i="1"/>
  <c r="F2105" i="1"/>
  <c r="F2097" i="1"/>
  <c r="F2089" i="1"/>
  <c r="F2174" i="1"/>
  <c r="F2166" i="1"/>
  <c r="F2158" i="1"/>
  <c r="F2150" i="1"/>
  <c r="F2142" i="1"/>
  <c r="F2134" i="1"/>
  <c r="F2126" i="1"/>
  <c r="F2118" i="1"/>
  <c r="F2110" i="1"/>
  <c r="F2102" i="1"/>
  <c r="F2094" i="1"/>
  <c r="F2086" i="1"/>
  <c r="F2179" i="1"/>
  <c r="F2171" i="1"/>
  <c r="F2163" i="1"/>
  <c r="F2155" i="1"/>
  <c r="F2147" i="1"/>
  <c r="F2139" i="1"/>
  <c r="F2131" i="1"/>
  <c r="F2123" i="1"/>
  <c r="F2115" i="1"/>
  <c r="F2107" i="1"/>
  <c r="F2099" i="1"/>
  <c r="F2091" i="1"/>
  <c r="F792" i="1"/>
  <c r="F784" i="1"/>
  <c r="F776" i="1"/>
  <c r="F768" i="1"/>
  <c r="F760" i="1"/>
  <c r="F752" i="1"/>
  <c r="F744" i="1"/>
  <c r="F736" i="1"/>
  <c r="F728" i="1"/>
  <c r="F720" i="1"/>
  <c r="F712" i="1"/>
  <c r="F704" i="1"/>
  <c r="F789" i="1"/>
  <c r="F781" i="1"/>
  <c r="F773" i="1"/>
  <c r="F765" i="1"/>
  <c r="F757" i="1"/>
  <c r="F749" i="1"/>
  <c r="F741" i="1"/>
  <c r="F733" i="1"/>
  <c r="F725" i="1"/>
  <c r="F717" i="1"/>
  <c r="F709" i="1"/>
  <c r="F701" i="1"/>
  <c r="F786" i="1"/>
  <c r="F778" i="1"/>
  <c r="F770" i="1"/>
  <c r="F762" i="1"/>
  <c r="F754" i="1"/>
  <c r="F746" i="1"/>
  <c r="F738" i="1"/>
  <c r="F730" i="1"/>
  <c r="F722" i="1"/>
  <c r="F714" i="1"/>
  <c r="F706" i="1"/>
  <c r="F791" i="1"/>
  <c r="F783" i="1"/>
  <c r="F775" i="1"/>
  <c r="F767" i="1"/>
  <c r="F759" i="1"/>
  <c r="F751" i="1"/>
  <c r="F743" i="1"/>
  <c r="F735" i="1"/>
  <c r="F727" i="1"/>
  <c r="F719" i="1"/>
  <c r="F711" i="1"/>
  <c r="F703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793" i="1"/>
  <c r="F785" i="1"/>
  <c r="F777" i="1"/>
  <c r="F769" i="1"/>
  <c r="F761" i="1"/>
  <c r="F753" i="1"/>
  <c r="F745" i="1"/>
  <c r="F737" i="1"/>
  <c r="F729" i="1"/>
  <c r="F721" i="1"/>
  <c r="F713" i="1"/>
  <c r="F705" i="1"/>
  <c r="F790" i="1"/>
  <c r="F782" i="1"/>
  <c r="F774" i="1"/>
  <c r="F766" i="1"/>
  <c r="F758" i="1"/>
  <c r="F750" i="1"/>
  <c r="F742" i="1"/>
  <c r="F734" i="1"/>
  <c r="F726" i="1"/>
  <c r="F718" i="1"/>
  <c r="F710" i="1"/>
  <c r="F702" i="1"/>
  <c r="F787" i="1"/>
  <c r="F779" i="1"/>
  <c r="F771" i="1"/>
  <c r="F763" i="1"/>
  <c r="F755" i="1"/>
  <c r="F747" i="1"/>
  <c r="F739" i="1"/>
  <c r="F731" i="1"/>
  <c r="F723" i="1"/>
  <c r="F715" i="1"/>
  <c r="F707" i="1"/>
  <c r="F496" i="1"/>
  <c r="F488" i="1"/>
  <c r="F480" i="1"/>
  <c r="F472" i="1"/>
  <c r="F464" i="1"/>
  <c r="F456" i="1"/>
  <c r="F448" i="1"/>
  <c r="F440" i="1"/>
  <c r="F432" i="1"/>
  <c r="F424" i="1"/>
  <c r="F416" i="1"/>
  <c r="F408" i="1"/>
  <c r="F493" i="1"/>
  <c r="F485" i="1"/>
  <c r="F477" i="1"/>
  <c r="F469" i="1"/>
  <c r="F461" i="1"/>
  <c r="F453" i="1"/>
  <c r="F445" i="1"/>
  <c r="F437" i="1"/>
  <c r="F429" i="1"/>
  <c r="F421" i="1"/>
  <c r="F413" i="1"/>
  <c r="F405" i="1"/>
  <c r="F490" i="1"/>
  <c r="F482" i="1"/>
  <c r="F474" i="1"/>
  <c r="F466" i="1"/>
  <c r="F458" i="1"/>
  <c r="F450" i="1"/>
  <c r="F442" i="1"/>
  <c r="F434" i="1"/>
  <c r="F426" i="1"/>
  <c r="F418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492" i="1"/>
  <c r="F484" i="1"/>
  <c r="F476" i="1"/>
  <c r="F468" i="1"/>
  <c r="F460" i="1"/>
  <c r="F452" i="1"/>
  <c r="F444" i="1"/>
  <c r="F436" i="1"/>
  <c r="F428" i="1"/>
  <c r="F420" i="1"/>
  <c r="F412" i="1"/>
  <c r="F404" i="1"/>
  <c r="F489" i="1"/>
  <c r="F481" i="1"/>
  <c r="F473" i="1"/>
  <c r="F465" i="1"/>
  <c r="F457" i="1"/>
  <c r="F449" i="1"/>
  <c r="F441" i="1"/>
  <c r="F433" i="1"/>
  <c r="F425" i="1"/>
  <c r="F417" i="1"/>
  <c r="F409" i="1"/>
  <c r="F494" i="1"/>
  <c r="F486" i="1"/>
  <c r="F478" i="1"/>
  <c r="F470" i="1"/>
  <c r="F462" i="1"/>
  <c r="F454" i="1"/>
  <c r="F446" i="1"/>
  <c r="F438" i="1"/>
  <c r="F430" i="1"/>
  <c r="F422" i="1"/>
  <c r="F414" i="1"/>
  <c r="F406" i="1"/>
  <c r="F410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C698" i="6"/>
  <c r="F1589" i="1" s="1"/>
  <c r="L2180" i="1"/>
  <c r="C695" i="6"/>
  <c r="F1685" i="1" s="1"/>
  <c r="C696" i="6"/>
  <c r="F1686" i="1" s="1"/>
  <c r="C699" i="6"/>
  <c r="C697" i="6"/>
  <c r="F1786" i="1" s="1"/>
  <c r="G1197" i="1" l="1"/>
  <c r="G1265" i="1"/>
  <c r="G849" i="1"/>
  <c r="G878" i="1"/>
  <c r="G814" i="1"/>
  <c r="G882" i="1"/>
  <c r="G843" i="1"/>
  <c r="G885" i="1"/>
  <c r="G818" i="1"/>
  <c r="G821" i="1"/>
  <c r="G847" i="1"/>
  <c r="G879" i="1"/>
  <c r="G884" i="1"/>
  <c r="G846" i="1"/>
  <c r="G820" i="1"/>
  <c r="G1245" i="1"/>
  <c r="G1261" i="1"/>
  <c r="G1236" i="1"/>
  <c r="G850" i="1"/>
  <c r="G1221" i="1"/>
  <c r="G1278" i="1"/>
  <c r="G1199" i="1"/>
  <c r="G1207" i="1"/>
  <c r="G1202" i="1"/>
  <c r="G1249" i="1"/>
  <c r="G1263" i="1"/>
  <c r="G1271" i="1"/>
  <c r="G815" i="1"/>
  <c r="G1276" i="1"/>
  <c r="G1266" i="1"/>
  <c r="G1220" i="1"/>
  <c r="G1234" i="1"/>
  <c r="G1242" i="1"/>
  <c r="G852" i="1"/>
  <c r="G1274" i="1"/>
  <c r="G1247" i="1"/>
  <c r="G1284" i="1"/>
  <c r="G1205" i="1"/>
  <c r="G1213" i="1"/>
  <c r="G881" i="1"/>
  <c r="G1279" i="1"/>
  <c r="G1258" i="1"/>
  <c r="G1255" i="1"/>
  <c r="G1269" i="1"/>
  <c r="G1277" i="1"/>
  <c r="G1239" i="1"/>
  <c r="G1226" i="1"/>
  <c r="G1201" i="1"/>
  <c r="H1050" i="1"/>
  <c r="H1079" i="1"/>
  <c r="H1015" i="1"/>
  <c r="H1044" i="1"/>
  <c r="H1073" i="1"/>
  <c r="H1067" i="1"/>
  <c r="H1042" i="1"/>
  <c r="H1071" i="1"/>
  <c r="H1007" i="1"/>
  <c r="H1036" i="1"/>
  <c r="H1065" i="1"/>
  <c r="H1001" i="1"/>
  <c r="H1030" i="1"/>
  <c r="H1059" i="1"/>
  <c r="H1088" i="1"/>
  <c r="H1024" i="1"/>
  <c r="H1053" i="1"/>
  <c r="H1069" i="1"/>
  <c r="H1061" i="1"/>
  <c r="H1034" i="1"/>
  <c r="H1063" i="1"/>
  <c r="H999" i="1"/>
  <c r="H1028" i="1"/>
  <c r="H1057" i="1"/>
  <c r="H1086" i="1"/>
  <c r="H1022" i="1"/>
  <c r="H1051" i="1"/>
  <c r="H1080" i="1"/>
  <c r="H1016" i="1"/>
  <c r="H1045" i="1"/>
  <c r="H1058" i="1"/>
  <c r="H1046" i="1"/>
  <c r="H1090" i="1"/>
  <c r="H1026" i="1"/>
  <c r="H1055" i="1"/>
  <c r="H1084" i="1"/>
  <c r="H1020" i="1"/>
  <c r="H1049" i="1"/>
  <c r="H1078" i="1"/>
  <c r="H1014" i="1"/>
  <c r="H1043" i="1"/>
  <c r="H1072" i="1"/>
  <c r="H1008" i="1"/>
  <c r="H1037" i="1"/>
  <c r="H1081" i="1"/>
  <c r="H1005" i="1"/>
  <c r="H1038" i="1"/>
  <c r="H1082" i="1"/>
  <c r="H1018" i="1"/>
  <c r="H1047" i="1"/>
  <c r="H1076" i="1"/>
  <c r="H1012" i="1"/>
  <c r="H1041" i="1"/>
  <c r="H1070" i="1"/>
  <c r="H1006" i="1"/>
  <c r="H1035" i="1"/>
  <c r="H1064" i="1"/>
  <c r="H1000" i="1"/>
  <c r="H1029" i="1"/>
  <c r="H1002" i="1"/>
  <c r="H1089" i="1"/>
  <c r="H1083" i="1"/>
  <c r="H1077" i="1"/>
  <c r="H1023" i="1"/>
  <c r="H1075" i="1"/>
  <c r="H1032" i="1"/>
  <c r="H1074" i="1"/>
  <c r="H1010" i="1"/>
  <c r="H1039" i="1"/>
  <c r="H1068" i="1"/>
  <c r="H1004" i="1"/>
  <c r="H1033" i="1"/>
  <c r="H1062" i="1"/>
  <c r="H998" i="1"/>
  <c r="H1027" i="1"/>
  <c r="H1056" i="1"/>
  <c r="H1085" i="1"/>
  <c r="H1021" i="1"/>
  <c r="H1060" i="1"/>
  <c r="H1025" i="1"/>
  <c r="H1019" i="1"/>
  <c r="H1013" i="1"/>
  <c r="H1087" i="1"/>
  <c r="H1011" i="1"/>
  <c r="H1003" i="1"/>
  <c r="H1066" i="1"/>
  <c r="H1031" i="1"/>
  <c r="H1054" i="1"/>
  <c r="H1048" i="1"/>
  <c r="H1052" i="1"/>
  <c r="H1040" i="1"/>
  <c r="H997" i="1"/>
  <c r="H1017" i="1"/>
  <c r="H1009" i="1"/>
  <c r="G853" i="1"/>
  <c r="G876" i="1"/>
  <c r="G837" i="1"/>
  <c r="G842" i="1"/>
  <c r="G855" i="1"/>
  <c r="G868" i="1"/>
  <c r="G873" i="1"/>
  <c r="G886" i="1"/>
  <c r="G891" i="1"/>
  <c r="G819" i="1"/>
  <c r="G848" i="1"/>
  <c r="G835" i="1"/>
  <c r="G806" i="1"/>
  <c r="G829" i="1"/>
  <c r="G834" i="1"/>
  <c r="G839" i="1"/>
  <c r="G860" i="1"/>
  <c r="G865" i="1"/>
  <c r="G870" i="1"/>
  <c r="G883" i="1"/>
  <c r="G811" i="1"/>
  <c r="G840" i="1"/>
  <c r="G874" i="1"/>
  <c r="G830" i="1"/>
  <c r="G892" i="1"/>
  <c r="G800" i="1"/>
  <c r="G889" i="1"/>
  <c r="G813" i="1"/>
  <c r="G826" i="1"/>
  <c r="G831" i="1"/>
  <c r="G844" i="1"/>
  <c r="G857" i="1"/>
  <c r="G862" i="1"/>
  <c r="G875" i="1"/>
  <c r="G803" i="1"/>
  <c r="G832" i="1"/>
  <c r="G812" i="1"/>
  <c r="G808" i="1"/>
  <c r="G804" i="1"/>
  <c r="G845" i="1"/>
  <c r="G856" i="1"/>
  <c r="G805" i="1"/>
  <c r="G810" i="1"/>
  <c r="G823" i="1"/>
  <c r="G836" i="1"/>
  <c r="G841" i="1"/>
  <c r="G854" i="1"/>
  <c r="G867" i="1"/>
  <c r="G888" i="1"/>
  <c r="G824" i="1"/>
  <c r="G880" i="1"/>
  <c r="G887" i="1"/>
  <c r="G851" i="1"/>
  <c r="G822" i="1"/>
  <c r="G858" i="1"/>
  <c r="G877" i="1"/>
  <c r="G890" i="1"/>
  <c r="G802" i="1"/>
  <c r="G807" i="1"/>
  <c r="G828" i="1"/>
  <c r="G833" i="1"/>
  <c r="G838" i="1"/>
  <c r="G859" i="1"/>
  <c r="G816" i="1"/>
  <c r="G799" i="1"/>
  <c r="G872" i="1"/>
  <c r="G861" i="1"/>
  <c r="G809" i="1"/>
  <c r="G863" i="1"/>
  <c r="G869" i="1"/>
  <c r="G825" i="1"/>
  <c r="G866" i="1"/>
  <c r="G864" i="1"/>
  <c r="G827" i="1"/>
  <c r="G871" i="1"/>
  <c r="G801" i="1"/>
  <c r="G445" i="1"/>
  <c r="G482" i="1"/>
  <c r="G418" i="1"/>
  <c r="G447" i="1"/>
  <c r="G468" i="1"/>
  <c r="G404" i="1"/>
  <c r="G433" i="1"/>
  <c r="G462" i="1"/>
  <c r="G491" i="1"/>
  <c r="G427" i="1"/>
  <c r="G464" i="1"/>
  <c r="G460" i="1"/>
  <c r="G437" i="1"/>
  <c r="G474" i="1"/>
  <c r="G410" i="1"/>
  <c r="G439" i="1"/>
  <c r="G489" i="1"/>
  <c r="G493" i="1"/>
  <c r="G429" i="1"/>
  <c r="G466" i="1"/>
  <c r="G495" i="1"/>
  <c r="G431" i="1"/>
  <c r="G485" i="1"/>
  <c r="G421" i="1"/>
  <c r="G458" i="1"/>
  <c r="G487" i="1"/>
  <c r="G423" i="1"/>
  <c r="G444" i="1"/>
  <c r="G473" i="1"/>
  <c r="G409" i="1"/>
  <c r="G438" i="1"/>
  <c r="G467" i="1"/>
  <c r="G403" i="1"/>
  <c r="G440" i="1"/>
  <c r="G477" i="1"/>
  <c r="G413" i="1"/>
  <c r="G450" i="1"/>
  <c r="G479" i="1"/>
  <c r="G415" i="1"/>
  <c r="G436" i="1"/>
  <c r="G465" i="1"/>
  <c r="G494" i="1"/>
  <c r="G430" i="1"/>
  <c r="G459" i="1"/>
  <c r="G496" i="1"/>
  <c r="G432" i="1"/>
  <c r="G407" i="1"/>
  <c r="G492" i="1"/>
  <c r="G457" i="1"/>
  <c r="G454" i="1"/>
  <c r="G443" i="1"/>
  <c r="G448" i="1"/>
  <c r="G490" i="1"/>
  <c r="G484" i="1"/>
  <c r="G449" i="1"/>
  <c r="G446" i="1"/>
  <c r="G435" i="1"/>
  <c r="G424" i="1"/>
  <c r="G442" i="1"/>
  <c r="G476" i="1"/>
  <c r="G441" i="1"/>
  <c r="G422" i="1"/>
  <c r="G419" i="1"/>
  <c r="G416" i="1"/>
  <c r="G434" i="1"/>
  <c r="G452" i="1"/>
  <c r="G425" i="1"/>
  <c r="G414" i="1"/>
  <c r="G411" i="1"/>
  <c r="G408" i="1"/>
  <c r="G469" i="1"/>
  <c r="G426" i="1"/>
  <c r="G428" i="1"/>
  <c r="G417" i="1"/>
  <c r="G406" i="1"/>
  <c r="G488" i="1"/>
  <c r="G461" i="1"/>
  <c r="G471" i="1"/>
  <c r="G420" i="1"/>
  <c r="G486" i="1"/>
  <c r="G483" i="1"/>
  <c r="G480" i="1"/>
  <c r="G453" i="1"/>
  <c r="G463" i="1"/>
  <c r="G412" i="1"/>
  <c r="G478" i="1"/>
  <c r="G475" i="1"/>
  <c r="G472" i="1"/>
  <c r="G405" i="1"/>
  <c r="G455" i="1"/>
  <c r="G481" i="1"/>
  <c r="G470" i="1"/>
  <c r="G451" i="1"/>
  <c r="G456" i="1"/>
  <c r="H1682" i="1"/>
  <c r="H1618" i="1"/>
  <c r="H1647" i="1"/>
  <c r="H1684" i="1"/>
  <c r="H1620" i="1"/>
  <c r="H1649" i="1"/>
  <c r="H1678" i="1"/>
  <c r="H1614" i="1"/>
  <c r="H1643" i="1"/>
  <c r="H1672" i="1"/>
  <c r="H1608" i="1"/>
  <c r="H1637" i="1"/>
  <c r="H1650" i="1"/>
  <c r="H1679" i="1"/>
  <c r="H1615" i="1"/>
  <c r="H1652" i="1"/>
  <c r="H1681" i="1"/>
  <c r="H1617" i="1"/>
  <c r="H1646" i="1"/>
  <c r="H1675" i="1"/>
  <c r="H1611" i="1"/>
  <c r="H1640" i="1"/>
  <c r="H1669" i="1"/>
  <c r="H1605" i="1"/>
  <c r="H1634" i="1"/>
  <c r="H1639" i="1"/>
  <c r="H1660" i="1"/>
  <c r="H1665" i="1"/>
  <c r="H1670" i="1"/>
  <c r="H1683" i="1"/>
  <c r="H1595" i="1"/>
  <c r="H1600" i="1"/>
  <c r="H1613" i="1"/>
  <c r="H1626" i="1"/>
  <c r="H1631" i="1"/>
  <c r="H1644" i="1"/>
  <c r="H1657" i="1"/>
  <c r="H1662" i="1"/>
  <c r="H1667" i="1"/>
  <c r="H1680" i="1"/>
  <c r="H1592" i="1"/>
  <c r="H1597" i="1"/>
  <c r="H1610" i="1"/>
  <c r="H1623" i="1"/>
  <c r="H1636" i="1"/>
  <c r="H1641" i="1"/>
  <c r="H1654" i="1"/>
  <c r="H1659" i="1"/>
  <c r="H1664" i="1"/>
  <c r="H1677" i="1"/>
  <c r="H1602" i="1"/>
  <c r="H1607" i="1"/>
  <c r="H1628" i="1"/>
  <c r="H1633" i="1"/>
  <c r="H1638" i="1"/>
  <c r="H1651" i="1"/>
  <c r="H1656" i="1"/>
  <c r="H1661" i="1"/>
  <c r="H1674" i="1"/>
  <c r="H1594" i="1"/>
  <c r="H1599" i="1"/>
  <c r="H1612" i="1"/>
  <c r="H1625" i="1"/>
  <c r="H1630" i="1"/>
  <c r="H1635" i="1"/>
  <c r="H1648" i="1"/>
  <c r="H1653" i="1"/>
  <c r="H1666" i="1"/>
  <c r="H1671" i="1"/>
  <c r="H1591" i="1"/>
  <c r="H1604" i="1"/>
  <c r="H1609" i="1"/>
  <c r="H1622" i="1"/>
  <c r="H1627" i="1"/>
  <c r="H1632" i="1"/>
  <c r="H1645" i="1"/>
  <c r="H1658" i="1"/>
  <c r="H1663" i="1"/>
  <c r="H1676" i="1"/>
  <c r="H1596" i="1"/>
  <c r="H1601" i="1"/>
  <c r="H1606" i="1"/>
  <c r="H1619" i="1"/>
  <c r="H1624" i="1"/>
  <c r="H1629" i="1"/>
  <c r="H1642" i="1"/>
  <c r="H1655" i="1"/>
  <c r="H1668" i="1"/>
  <c r="H1673" i="1"/>
  <c r="H1593" i="1"/>
  <c r="H1598" i="1"/>
  <c r="H1603" i="1"/>
  <c r="H1616" i="1"/>
  <c r="H1621" i="1"/>
  <c r="G357" i="1"/>
  <c r="G375" i="1"/>
  <c r="G354" i="1"/>
  <c r="G367" i="1"/>
  <c r="G356" i="1"/>
  <c r="G385" i="1"/>
  <c r="G321" i="1"/>
  <c r="G350" i="1"/>
  <c r="G379" i="1"/>
  <c r="G315" i="1"/>
  <c r="G352" i="1"/>
  <c r="G359" i="1"/>
  <c r="G349" i="1"/>
  <c r="G335" i="1"/>
  <c r="G346" i="1"/>
  <c r="G327" i="1"/>
  <c r="G348" i="1"/>
  <c r="G377" i="1"/>
  <c r="G313" i="1"/>
  <c r="G342" i="1"/>
  <c r="G371" i="1"/>
  <c r="G307" i="1"/>
  <c r="G344" i="1"/>
  <c r="G341" i="1"/>
  <c r="G319" i="1"/>
  <c r="G338" i="1"/>
  <c r="G311" i="1"/>
  <c r="G340" i="1"/>
  <c r="G369" i="1"/>
  <c r="G305" i="1"/>
  <c r="G334" i="1"/>
  <c r="G363" i="1"/>
  <c r="G351" i="1"/>
  <c r="G336" i="1"/>
  <c r="G397" i="1"/>
  <c r="G333" i="1"/>
  <c r="G394" i="1"/>
  <c r="G330" i="1"/>
  <c r="G396" i="1"/>
  <c r="G332" i="1"/>
  <c r="G361" i="1"/>
  <c r="G390" i="1"/>
  <c r="G326" i="1"/>
  <c r="G355" i="1"/>
  <c r="G392" i="1"/>
  <c r="G328" i="1"/>
  <c r="G389" i="1"/>
  <c r="G325" i="1"/>
  <c r="G386" i="1"/>
  <c r="G322" i="1"/>
  <c r="G388" i="1"/>
  <c r="G324" i="1"/>
  <c r="G353" i="1"/>
  <c r="G382" i="1"/>
  <c r="G318" i="1"/>
  <c r="G347" i="1"/>
  <c r="G384" i="1"/>
  <c r="G320" i="1"/>
  <c r="G381" i="1"/>
  <c r="G317" i="1"/>
  <c r="G378" i="1"/>
  <c r="G314" i="1"/>
  <c r="G380" i="1"/>
  <c r="G316" i="1"/>
  <c r="G345" i="1"/>
  <c r="G374" i="1"/>
  <c r="G310" i="1"/>
  <c r="G339" i="1"/>
  <c r="G376" i="1"/>
  <c r="G312" i="1"/>
  <c r="G373" i="1"/>
  <c r="G309" i="1"/>
  <c r="G370" i="1"/>
  <c r="G306" i="1"/>
  <c r="G372" i="1"/>
  <c r="G308" i="1"/>
  <c r="G337" i="1"/>
  <c r="G366" i="1"/>
  <c r="G395" i="1"/>
  <c r="G331" i="1"/>
  <c r="G368" i="1"/>
  <c r="G304" i="1"/>
  <c r="G365" i="1"/>
  <c r="G391" i="1"/>
  <c r="G362" i="1"/>
  <c r="G343" i="1"/>
  <c r="G364" i="1"/>
  <c r="G393" i="1"/>
  <c r="G329" i="1"/>
  <c r="G358" i="1"/>
  <c r="G387" i="1"/>
  <c r="G323" i="1"/>
  <c r="G360" i="1"/>
  <c r="G383" i="1"/>
  <c r="G1237" i="1"/>
  <c r="G1231" i="1"/>
  <c r="G1204" i="1"/>
  <c r="G1217" i="1"/>
  <c r="G1230" i="1"/>
  <c r="G1259" i="1"/>
  <c r="G1195" i="1"/>
  <c r="G1232" i="1"/>
  <c r="G1253" i="1"/>
  <c r="G1223" i="1"/>
  <c r="G1196" i="1"/>
  <c r="G1209" i="1"/>
  <c r="G1222" i="1"/>
  <c r="G1251" i="1"/>
  <c r="G1288" i="1"/>
  <c r="G1224" i="1"/>
  <c r="G1229" i="1"/>
  <c r="G1215" i="1"/>
  <c r="G1281" i="1"/>
  <c r="G1286" i="1"/>
  <c r="G1214" i="1"/>
  <c r="G1243" i="1"/>
  <c r="G1280" i="1"/>
  <c r="G1216" i="1"/>
  <c r="G1282" i="1"/>
  <c r="G1268" i="1"/>
  <c r="G1273" i="1"/>
  <c r="G1270" i="1"/>
  <c r="G1206" i="1"/>
  <c r="G1235" i="1"/>
  <c r="G1272" i="1"/>
  <c r="G1208" i="1"/>
  <c r="G1250" i="1"/>
  <c r="G1260" i="1"/>
  <c r="G1257" i="1"/>
  <c r="G1262" i="1"/>
  <c r="G1198" i="1"/>
  <c r="G1227" i="1"/>
  <c r="G1264" i="1"/>
  <c r="G1200" i="1"/>
  <c r="G1218" i="1"/>
  <c r="G1252" i="1"/>
  <c r="G1241" i="1"/>
  <c r="G1254" i="1"/>
  <c r="G1283" i="1"/>
  <c r="G1219" i="1"/>
  <c r="G1256" i="1"/>
  <c r="G1210" i="1"/>
  <c r="G1228" i="1"/>
  <c r="G1233" i="1"/>
  <c r="G1246" i="1"/>
  <c r="G1275" i="1"/>
  <c r="G1211" i="1"/>
  <c r="G1248" i="1"/>
  <c r="G1287" i="1"/>
  <c r="G1212" i="1"/>
  <c r="G1225" i="1"/>
  <c r="G1238" i="1"/>
  <c r="G1267" i="1"/>
  <c r="G1203" i="1"/>
  <c r="G1240" i="1"/>
  <c r="H1370" i="1"/>
  <c r="H1306" i="1"/>
  <c r="H1335" i="1"/>
  <c r="H1364" i="1"/>
  <c r="H1300" i="1"/>
  <c r="H1329" i="1"/>
  <c r="H1358" i="1"/>
  <c r="H1294" i="1"/>
  <c r="H1331" i="1"/>
  <c r="H1360" i="1"/>
  <c r="H1296" i="1"/>
  <c r="H1325" i="1"/>
  <c r="H1338" i="1"/>
  <c r="H1367" i="1"/>
  <c r="H1303" i="1"/>
  <c r="H1332" i="1"/>
  <c r="H1361" i="1"/>
  <c r="H1297" i="1"/>
  <c r="H1322" i="1"/>
  <c r="H1327" i="1"/>
  <c r="H1340" i="1"/>
  <c r="H1345" i="1"/>
  <c r="H1350" i="1"/>
  <c r="H1379" i="1"/>
  <c r="H1307" i="1"/>
  <c r="H1328" i="1"/>
  <c r="H1349" i="1"/>
  <c r="H1371" i="1"/>
  <c r="H1320" i="1"/>
  <c r="H1314" i="1"/>
  <c r="H1319" i="1"/>
  <c r="H1324" i="1"/>
  <c r="H1337" i="1"/>
  <c r="H1342" i="1"/>
  <c r="H1299" i="1"/>
  <c r="H1341" i="1"/>
  <c r="H1386" i="1"/>
  <c r="H1298" i="1"/>
  <c r="H1311" i="1"/>
  <c r="H1316" i="1"/>
  <c r="H1321" i="1"/>
  <c r="H1334" i="1"/>
  <c r="H1363" i="1"/>
  <c r="H1384" i="1"/>
  <c r="H1312" i="1"/>
  <c r="H1333" i="1"/>
  <c r="H1355" i="1"/>
  <c r="H1304" i="1"/>
  <c r="H1373" i="1"/>
  <c r="H1365" i="1"/>
  <c r="H1378" i="1"/>
  <c r="H1383" i="1"/>
  <c r="H1295" i="1"/>
  <c r="H1308" i="1"/>
  <c r="H1313" i="1"/>
  <c r="H1326" i="1"/>
  <c r="H1376" i="1"/>
  <c r="H1317" i="1"/>
  <c r="H1344" i="1"/>
  <c r="H1362" i="1"/>
  <c r="H1375" i="1"/>
  <c r="H1380" i="1"/>
  <c r="H1385" i="1"/>
  <c r="H1305" i="1"/>
  <c r="H1318" i="1"/>
  <c r="H1347" i="1"/>
  <c r="H1368" i="1"/>
  <c r="H1381" i="1"/>
  <c r="H1309" i="1"/>
  <c r="H1352" i="1"/>
  <c r="H1302" i="1"/>
  <c r="H1315" i="1"/>
  <c r="H1354" i="1"/>
  <c r="H1359" i="1"/>
  <c r="H1372" i="1"/>
  <c r="H1377" i="1"/>
  <c r="H1382" i="1"/>
  <c r="H1310" i="1"/>
  <c r="H1339" i="1"/>
  <c r="H1301" i="1"/>
  <c r="H1387" i="1"/>
  <c r="H1346" i="1"/>
  <c r="H1351" i="1"/>
  <c r="H1356" i="1"/>
  <c r="H1369" i="1"/>
  <c r="H1374" i="1"/>
  <c r="H1323" i="1"/>
  <c r="H1357" i="1"/>
  <c r="H1330" i="1"/>
  <c r="H1343" i="1"/>
  <c r="H1348" i="1"/>
  <c r="H1353" i="1"/>
  <c r="H1366" i="1"/>
  <c r="H1336" i="1"/>
  <c r="G77" i="1"/>
  <c r="G87" i="1"/>
  <c r="G50" i="1"/>
  <c r="G84" i="1"/>
  <c r="G20" i="1"/>
  <c r="G81" i="1"/>
  <c r="G23" i="1"/>
  <c r="G38" i="1"/>
  <c r="G75" i="1"/>
  <c r="G11" i="1"/>
  <c r="G88" i="1"/>
  <c r="G13" i="1"/>
  <c r="G69" i="1"/>
  <c r="G47" i="1"/>
  <c r="G42" i="1"/>
  <c r="G76" i="1"/>
  <c r="G12" i="1"/>
  <c r="G73" i="1"/>
  <c r="G94" i="1"/>
  <c r="G30" i="1"/>
  <c r="G67" i="1"/>
  <c r="G56" i="1"/>
  <c r="G80" i="1"/>
  <c r="G26" i="1"/>
  <c r="G61" i="1"/>
  <c r="G98" i="1"/>
  <c r="G34" i="1"/>
  <c r="G68" i="1"/>
  <c r="G65" i="1"/>
  <c r="G57" i="1"/>
  <c r="G86" i="1"/>
  <c r="G22" i="1"/>
  <c r="G59" i="1"/>
  <c r="G40" i="1"/>
  <c r="G72" i="1"/>
  <c r="G71" i="1"/>
  <c r="G53" i="1"/>
  <c r="G90" i="1"/>
  <c r="G95" i="1"/>
  <c r="G60" i="1"/>
  <c r="G49" i="1"/>
  <c r="G41" i="1"/>
  <c r="G78" i="1"/>
  <c r="G14" i="1"/>
  <c r="G51" i="1"/>
  <c r="G24" i="1"/>
  <c r="G64" i="1"/>
  <c r="G55" i="1"/>
  <c r="G45" i="1"/>
  <c r="G82" i="1"/>
  <c r="G15" i="1"/>
  <c r="G52" i="1"/>
  <c r="G33" i="1"/>
  <c r="G25" i="1"/>
  <c r="G70" i="1"/>
  <c r="G79" i="1"/>
  <c r="G43" i="1"/>
  <c r="G8" i="1"/>
  <c r="G48" i="1"/>
  <c r="G37" i="1"/>
  <c r="G74" i="1"/>
  <c r="G7" i="1"/>
  <c r="G93" i="1"/>
  <c r="G29" i="1"/>
  <c r="G66" i="1"/>
  <c r="G100" i="1"/>
  <c r="G36" i="1"/>
  <c r="G97" i="1"/>
  <c r="G63" i="1"/>
  <c r="G54" i="1"/>
  <c r="G91" i="1"/>
  <c r="G27" i="1"/>
  <c r="G31" i="1"/>
  <c r="G16" i="1"/>
  <c r="G92" i="1"/>
  <c r="G46" i="1"/>
  <c r="G21" i="1"/>
  <c r="G44" i="1"/>
  <c r="G99" i="1"/>
  <c r="G28" i="1"/>
  <c r="G83" i="1"/>
  <c r="G17" i="1"/>
  <c r="G35" i="1"/>
  <c r="G89" i="1"/>
  <c r="G19" i="1"/>
  <c r="G85" i="1"/>
  <c r="G9" i="1"/>
  <c r="G10" i="1"/>
  <c r="G18" i="1"/>
  <c r="G39" i="1"/>
  <c r="G96" i="1"/>
  <c r="G58" i="1"/>
  <c r="G62" i="1"/>
  <c r="G32" i="1"/>
  <c r="G1949" i="1"/>
  <c r="G1978" i="1"/>
  <c r="G1914" i="1"/>
  <c r="G1943" i="1"/>
  <c r="G1972" i="1"/>
  <c r="G1908" i="1"/>
  <c r="G1937" i="1"/>
  <c r="G1966" i="1"/>
  <c r="G1902" i="1"/>
  <c r="G1931" i="1"/>
  <c r="G1960" i="1"/>
  <c r="G1896" i="1"/>
  <c r="G1941" i="1"/>
  <c r="G1970" i="1"/>
  <c r="G1906" i="1"/>
  <c r="G1935" i="1"/>
  <c r="G1964" i="1"/>
  <c r="G1900" i="1"/>
  <c r="G1929" i="1"/>
  <c r="G1958" i="1"/>
  <c r="G1894" i="1"/>
  <c r="G1923" i="1"/>
  <c r="G1952" i="1"/>
  <c r="G1888" i="1"/>
  <c r="G1933" i="1"/>
  <c r="G1962" i="1"/>
  <c r="G1898" i="1"/>
  <c r="G1927" i="1"/>
  <c r="G1956" i="1"/>
  <c r="G1892" i="1"/>
  <c r="G1921" i="1"/>
  <c r="G1950" i="1"/>
  <c r="G1979" i="1"/>
  <c r="G1915" i="1"/>
  <c r="G1944" i="1"/>
  <c r="G1925" i="1"/>
  <c r="G1954" i="1"/>
  <c r="G1890" i="1"/>
  <c r="G1919" i="1"/>
  <c r="G1948" i="1"/>
  <c r="G1977" i="1"/>
  <c r="G1913" i="1"/>
  <c r="G1942" i="1"/>
  <c r="G1971" i="1"/>
  <c r="G1907" i="1"/>
  <c r="G1936" i="1"/>
  <c r="G1981" i="1"/>
  <c r="G1917" i="1"/>
  <c r="G1946" i="1"/>
  <c r="G1975" i="1"/>
  <c r="G1911" i="1"/>
  <c r="G1940" i="1"/>
  <c r="G1969" i="1"/>
  <c r="G1905" i="1"/>
  <c r="G1934" i="1"/>
  <c r="G1963" i="1"/>
  <c r="G1899" i="1"/>
  <c r="G1928" i="1"/>
  <c r="G1973" i="1"/>
  <c r="G1909" i="1"/>
  <c r="G1938" i="1"/>
  <c r="G1967" i="1"/>
  <c r="G1903" i="1"/>
  <c r="G1932" i="1"/>
  <c r="G1961" i="1"/>
  <c r="G1897" i="1"/>
  <c r="G1926" i="1"/>
  <c r="G1955" i="1"/>
  <c r="G1891" i="1"/>
  <c r="G1920" i="1"/>
  <c r="G1965" i="1"/>
  <c r="G1901" i="1"/>
  <c r="G1930" i="1"/>
  <c r="G1959" i="1"/>
  <c r="G1895" i="1"/>
  <c r="G1924" i="1"/>
  <c r="G1953" i="1"/>
  <c r="G1889" i="1"/>
  <c r="G1918" i="1"/>
  <c r="G1947" i="1"/>
  <c r="G1976" i="1"/>
  <c r="G1912" i="1"/>
  <c r="G1957" i="1"/>
  <c r="G1893" i="1"/>
  <c r="G1922" i="1"/>
  <c r="G1951" i="1"/>
  <c r="G1980" i="1"/>
  <c r="G1916" i="1"/>
  <c r="G1945" i="1"/>
  <c r="G1974" i="1"/>
  <c r="G1910" i="1"/>
  <c r="G1939" i="1"/>
  <c r="G1968" i="1"/>
  <c r="G1904" i="1"/>
  <c r="D173" i="1"/>
  <c r="D149" i="1"/>
  <c r="D125" i="1"/>
  <c r="D105" i="1"/>
  <c r="D192" i="1"/>
  <c r="D180" i="1"/>
  <c r="D168" i="1"/>
  <c r="D156" i="1"/>
  <c r="D152" i="1"/>
  <c r="D144" i="1"/>
  <c r="D136" i="1"/>
  <c r="D128" i="1"/>
  <c r="D120" i="1"/>
  <c r="D112" i="1"/>
  <c r="D104" i="1"/>
  <c r="D196" i="1"/>
  <c r="D188" i="1"/>
  <c r="D184" i="1"/>
  <c r="D176" i="1"/>
  <c r="D172" i="1"/>
  <c r="D164" i="1"/>
  <c r="D160" i="1"/>
  <c r="D148" i="1"/>
  <c r="D140" i="1"/>
  <c r="D132" i="1"/>
  <c r="D124" i="1"/>
  <c r="D116" i="1"/>
  <c r="D108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189" i="1"/>
  <c r="D169" i="1"/>
  <c r="D141" i="1"/>
  <c r="D121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181" i="1"/>
  <c r="D157" i="1"/>
  <c r="D133" i="1"/>
  <c r="D109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185" i="1"/>
  <c r="D161" i="1"/>
  <c r="D137" i="1"/>
  <c r="D113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193" i="1"/>
  <c r="D165" i="1"/>
  <c r="D145" i="1"/>
  <c r="D117" i="1"/>
  <c r="D197" i="1"/>
  <c r="D177" i="1"/>
  <c r="D153" i="1"/>
  <c r="D129" i="1"/>
  <c r="D101" i="1"/>
  <c r="D1385" i="1"/>
  <c r="D1377" i="1"/>
  <c r="D1357" i="1"/>
  <c r="D1349" i="1"/>
  <c r="D1341" i="1"/>
  <c r="D1333" i="1"/>
  <c r="D1325" i="1"/>
  <c r="D1317" i="1"/>
  <c r="D1309" i="1"/>
  <c r="D1301" i="1"/>
  <c r="D1381" i="1"/>
  <c r="D1373" i="1"/>
  <c r="D1369" i="1"/>
  <c r="D1365" i="1"/>
  <c r="D1361" i="1"/>
  <c r="D1353" i="1"/>
  <c r="D1345" i="1"/>
  <c r="D1337" i="1"/>
  <c r="D1329" i="1"/>
  <c r="D1321" i="1"/>
  <c r="D1313" i="1"/>
  <c r="D1305" i="1"/>
  <c r="D1297" i="1"/>
  <c r="D1293" i="1"/>
  <c r="D1289" i="1"/>
  <c r="D1380" i="1"/>
  <c r="D1372" i="1"/>
  <c r="D1364" i="1"/>
  <c r="D1356" i="1"/>
  <c r="D1348" i="1"/>
  <c r="D1340" i="1"/>
  <c r="D1332" i="1"/>
  <c r="D1324" i="1"/>
  <c r="D1316" i="1"/>
  <c r="D1308" i="1"/>
  <c r="D1300" i="1"/>
  <c r="D1292" i="1"/>
  <c r="D1384" i="1"/>
  <c r="D1376" i="1"/>
  <c r="D1368" i="1"/>
  <c r="D1360" i="1"/>
  <c r="D1352" i="1"/>
  <c r="D1344" i="1"/>
  <c r="D1336" i="1"/>
  <c r="D1328" i="1"/>
  <c r="D1320" i="1"/>
  <c r="D1312" i="1"/>
  <c r="D1304" i="1"/>
  <c r="D1296" i="1"/>
  <c r="D1387" i="1"/>
  <c r="D1379" i="1"/>
  <c r="D1371" i="1"/>
  <c r="D1363" i="1"/>
  <c r="D1355" i="1"/>
  <c r="D1347" i="1"/>
  <c r="D1339" i="1"/>
  <c r="D1291" i="1"/>
  <c r="D1383" i="1"/>
  <c r="D1375" i="1"/>
  <c r="D1367" i="1"/>
  <c r="D1359" i="1"/>
  <c r="D1351" i="1"/>
  <c r="D1343" i="1"/>
  <c r="D1335" i="1"/>
  <c r="D1331" i="1"/>
  <c r="D1327" i="1"/>
  <c r="D1323" i="1"/>
  <c r="D1319" i="1"/>
  <c r="D1315" i="1"/>
  <c r="D1311" i="1"/>
  <c r="D1307" i="1"/>
  <c r="D1303" i="1"/>
  <c r="D1299" i="1"/>
  <c r="D1295" i="1"/>
  <c r="D1386" i="1"/>
  <c r="D1378" i="1"/>
  <c r="D1370" i="1"/>
  <c r="D1362" i="1"/>
  <c r="D1354" i="1"/>
  <c r="D1346" i="1"/>
  <c r="D1338" i="1"/>
  <c r="D1330" i="1"/>
  <c r="D1322" i="1"/>
  <c r="D1310" i="1"/>
  <c r="D1302" i="1"/>
  <c r="D1294" i="1"/>
  <c r="D1382" i="1"/>
  <c r="D1374" i="1"/>
  <c r="D1366" i="1"/>
  <c r="D1358" i="1"/>
  <c r="D1350" i="1"/>
  <c r="D1342" i="1"/>
  <c r="D1334" i="1"/>
  <c r="D1326" i="1"/>
  <c r="D1318" i="1"/>
  <c r="D1314" i="1"/>
  <c r="D1306" i="1"/>
  <c r="D1298" i="1"/>
  <c r="D1290" i="1"/>
  <c r="D1185" i="1"/>
  <c r="D1177" i="1"/>
  <c r="D1169" i="1"/>
  <c r="D1133" i="1"/>
  <c r="D1125" i="1"/>
  <c r="D1117" i="1"/>
  <c r="D1113" i="1"/>
  <c r="D1105" i="1"/>
  <c r="D1097" i="1"/>
  <c r="D1189" i="1"/>
  <c r="D1181" i="1"/>
  <c r="D1173" i="1"/>
  <c r="D1165" i="1"/>
  <c r="D1161" i="1"/>
  <c r="D1157" i="1"/>
  <c r="D1153" i="1"/>
  <c r="D1149" i="1"/>
  <c r="D1145" i="1"/>
  <c r="D1141" i="1"/>
  <c r="D1137" i="1"/>
  <c r="D1129" i="1"/>
  <c r="D1121" i="1"/>
  <c r="D1109" i="1"/>
  <c r="D1101" i="1"/>
  <c r="D1093" i="1"/>
  <c r="D1188" i="1"/>
  <c r="D1180" i="1"/>
  <c r="D1172" i="1"/>
  <c r="D1164" i="1"/>
  <c r="D1156" i="1"/>
  <c r="D1148" i="1"/>
  <c r="D1140" i="1"/>
  <c r="D1132" i="1"/>
  <c r="D1124" i="1"/>
  <c r="D1116" i="1"/>
  <c r="D1108" i="1"/>
  <c r="D1100" i="1"/>
  <c r="D1092" i="1"/>
  <c r="D1184" i="1"/>
  <c r="D1176" i="1"/>
  <c r="D1168" i="1"/>
  <c r="D1160" i="1"/>
  <c r="D1152" i="1"/>
  <c r="D1144" i="1"/>
  <c r="D1136" i="1"/>
  <c r="D1128" i="1"/>
  <c r="D1120" i="1"/>
  <c r="D1112" i="1"/>
  <c r="D1104" i="1"/>
  <c r="D1096" i="1"/>
  <c r="D1183" i="1"/>
  <c r="D1175" i="1"/>
  <c r="D1167" i="1"/>
  <c r="D1159" i="1"/>
  <c r="D1151" i="1"/>
  <c r="D1143" i="1"/>
  <c r="D1187" i="1"/>
  <c r="D1179" i="1"/>
  <c r="D1171" i="1"/>
  <c r="D1163" i="1"/>
  <c r="D1155" i="1"/>
  <c r="D1147" i="1"/>
  <c r="D1139" i="1"/>
  <c r="D1135" i="1"/>
  <c r="D1131" i="1"/>
  <c r="D1127" i="1"/>
  <c r="D1123" i="1"/>
  <c r="D1119" i="1"/>
  <c r="D1115" i="1"/>
  <c r="D1111" i="1"/>
  <c r="D1107" i="1"/>
  <c r="D1103" i="1"/>
  <c r="D1099" i="1"/>
  <c r="D1095" i="1"/>
  <c r="D1091" i="1"/>
  <c r="D1186" i="1"/>
  <c r="D1178" i="1"/>
  <c r="D1170" i="1"/>
  <c r="D1162" i="1"/>
  <c r="D1154" i="1"/>
  <c r="D1142" i="1"/>
  <c r="D1134" i="1"/>
  <c r="D1126" i="1"/>
  <c r="D1118" i="1"/>
  <c r="D1110" i="1"/>
  <c r="D1102" i="1"/>
  <c r="D1094" i="1"/>
  <c r="D1182" i="1"/>
  <c r="D1174" i="1"/>
  <c r="D1166" i="1"/>
  <c r="D1158" i="1"/>
  <c r="D1150" i="1"/>
  <c r="D1146" i="1"/>
  <c r="D1138" i="1"/>
  <c r="D1130" i="1"/>
  <c r="D1122" i="1"/>
  <c r="D1114" i="1"/>
  <c r="D1106" i="1"/>
  <c r="D1098" i="1"/>
  <c r="G2141" i="1"/>
  <c r="G2170" i="1"/>
  <c r="G2106" i="1"/>
  <c r="G2135" i="1"/>
  <c r="G2164" i="1"/>
  <c r="G2100" i="1"/>
  <c r="G2129" i="1"/>
  <c r="G2158" i="1"/>
  <c r="G2094" i="1"/>
  <c r="G2131" i="1"/>
  <c r="G2160" i="1"/>
  <c r="G2096" i="1"/>
  <c r="G2133" i="1"/>
  <c r="G2162" i="1"/>
  <c r="G2098" i="1"/>
  <c r="G2127" i="1"/>
  <c r="G2156" i="1"/>
  <c r="G2092" i="1"/>
  <c r="G2121" i="1"/>
  <c r="G2150" i="1"/>
  <c r="G2086" i="1"/>
  <c r="G2123" i="1"/>
  <c r="G2152" i="1"/>
  <c r="G2088" i="1"/>
  <c r="G2125" i="1"/>
  <c r="G2154" i="1"/>
  <c r="G2090" i="1"/>
  <c r="G2119" i="1"/>
  <c r="G2148" i="1"/>
  <c r="G2177" i="1"/>
  <c r="G2113" i="1"/>
  <c r="G2142" i="1"/>
  <c r="G2179" i="1"/>
  <c r="G2115" i="1"/>
  <c r="G2144" i="1"/>
  <c r="G2117" i="1"/>
  <c r="G2146" i="1"/>
  <c r="G2175" i="1"/>
  <c r="G2111" i="1"/>
  <c r="G2140" i="1"/>
  <c r="G2169" i="1"/>
  <c r="G2105" i="1"/>
  <c r="G2134" i="1"/>
  <c r="G2171" i="1"/>
  <c r="G2107" i="1"/>
  <c r="G2136" i="1"/>
  <c r="G2173" i="1"/>
  <c r="G2109" i="1"/>
  <c r="G2138" i="1"/>
  <c r="G2167" i="1"/>
  <c r="G2103" i="1"/>
  <c r="G2132" i="1"/>
  <c r="G2161" i="1"/>
  <c r="G2097" i="1"/>
  <c r="G2126" i="1"/>
  <c r="G2163" i="1"/>
  <c r="G2099" i="1"/>
  <c r="G2128" i="1"/>
  <c r="G2165" i="1"/>
  <c r="G2101" i="1"/>
  <c r="G2130" i="1"/>
  <c r="G2159" i="1"/>
  <c r="G2095" i="1"/>
  <c r="G2124" i="1"/>
  <c r="G2153" i="1"/>
  <c r="G2089" i="1"/>
  <c r="G2118" i="1"/>
  <c r="G2155" i="1"/>
  <c r="G2091" i="1"/>
  <c r="G2120" i="1"/>
  <c r="G2157" i="1"/>
  <c r="G2093" i="1"/>
  <c r="G2122" i="1"/>
  <c r="G2151" i="1"/>
  <c r="G2087" i="1"/>
  <c r="G2116" i="1"/>
  <c r="G2145" i="1"/>
  <c r="G2174" i="1"/>
  <c r="G2110" i="1"/>
  <c r="G2147" i="1"/>
  <c r="G2176" i="1"/>
  <c r="G2112" i="1"/>
  <c r="G2149" i="1"/>
  <c r="G2178" i="1"/>
  <c r="G2114" i="1"/>
  <c r="G2143" i="1"/>
  <c r="G2172" i="1"/>
  <c r="G2108" i="1"/>
  <c r="G2137" i="1"/>
  <c r="G2166" i="1"/>
  <c r="G2102" i="1"/>
  <c r="G2139" i="1"/>
  <c r="G2168" i="1"/>
  <c r="G2104" i="1"/>
  <c r="D1683" i="1"/>
  <c r="D1675" i="1"/>
  <c r="D1667" i="1"/>
  <c r="D1679" i="1"/>
  <c r="D1671" i="1"/>
  <c r="D1663" i="1"/>
  <c r="D1678" i="1"/>
  <c r="D1674" i="1"/>
  <c r="D1666" i="1"/>
  <c r="D1658" i="1"/>
  <c r="D1650" i="1"/>
  <c r="D1642" i="1"/>
  <c r="D1634" i="1"/>
  <c r="D1626" i="1"/>
  <c r="D1622" i="1"/>
  <c r="D1614" i="1"/>
  <c r="D1606" i="1"/>
  <c r="D1598" i="1"/>
  <c r="D1590" i="1"/>
  <c r="D1682" i="1"/>
  <c r="D1670" i="1"/>
  <c r="D1662" i="1"/>
  <c r="D1654" i="1"/>
  <c r="D1646" i="1"/>
  <c r="D1638" i="1"/>
  <c r="D1630" i="1"/>
  <c r="D1618" i="1"/>
  <c r="D1610" i="1"/>
  <c r="D1602" i="1"/>
  <c r="D1594" i="1"/>
  <c r="D1586" i="1"/>
  <c r="D1677" i="1"/>
  <c r="D1669" i="1"/>
  <c r="D1661" i="1"/>
  <c r="D1653" i="1"/>
  <c r="D1645" i="1"/>
  <c r="D1637" i="1"/>
  <c r="D1629" i="1"/>
  <c r="D1621" i="1"/>
  <c r="D1613" i="1"/>
  <c r="D1605" i="1"/>
  <c r="D1597" i="1"/>
  <c r="D1589" i="1"/>
  <c r="D1681" i="1"/>
  <c r="D1673" i="1"/>
  <c r="D1665" i="1"/>
  <c r="D1657" i="1"/>
  <c r="D1649" i="1"/>
  <c r="D1641" i="1"/>
  <c r="D1633" i="1"/>
  <c r="D1625" i="1"/>
  <c r="D1617" i="1"/>
  <c r="D1609" i="1"/>
  <c r="D1601" i="1"/>
  <c r="D1593" i="1"/>
  <c r="D1684" i="1"/>
  <c r="D1664" i="1"/>
  <c r="D1636" i="1"/>
  <c r="D1620" i="1"/>
  <c r="D1604" i="1"/>
  <c r="D1676" i="1"/>
  <c r="D1652" i="1"/>
  <c r="D1647" i="1"/>
  <c r="D1631" i="1"/>
  <c r="D1615" i="1"/>
  <c r="D1599" i="1"/>
  <c r="D1588" i="1"/>
  <c r="D1651" i="1"/>
  <c r="D1635" i="1"/>
  <c r="D1619" i="1"/>
  <c r="D1592" i="1"/>
  <c r="D1668" i="1"/>
  <c r="D1656" i="1"/>
  <c r="D1640" i="1"/>
  <c r="D1624" i="1"/>
  <c r="D1608" i="1"/>
  <c r="D1603" i="1"/>
  <c r="D1587" i="1"/>
  <c r="D1680" i="1"/>
  <c r="D1628" i="1"/>
  <c r="D1612" i="1"/>
  <c r="D1591" i="1"/>
  <c r="D1660" i="1"/>
  <c r="D1655" i="1"/>
  <c r="D1644" i="1"/>
  <c r="D1639" i="1"/>
  <c r="D1623" i="1"/>
  <c r="D1607" i="1"/>
  <c r="D1596" i="1"/>
  <c r="D1672" i="1"/>
  <c r="D1627" i="1"/>
  <c r="D1611" i="1"/>
  <c r="D1595" i="1"/>
  <c r="D1659" i="1"/>
  <c r="D1648" i="1"/>
  <c r="D1643" i="1"/>
  <c r="D1632" i="1"/>
  <c r="D1616" i="1"/>
  <c r="D1600" i="1"/>
  <c r="D2079" i="1"/>
  <c r="D2071" i="1"/>
  <c r="D2059" i="1"/>
  <c r="D2043" i="1"/>
  <c r="D2035" i="1"/>
  <c r="D2023" i="1"/>
  <c r="D2011" i="1"/>
  <c r="D2003" i="1"/>
  <c r="D1983" i="1"/>
  <c r="D2075" i="1"/>
  <c r="D2067" i="1"/>
  <c r="D2063" i="1"/>
  <c r="D2055" i="1"/>
  <c r="D2051" i="1"/>
  <c r="D2047" i="1"/>
  <c r="D2039" i="1"/>
  <c r="D2031" i="1"/>
  <c r="D2027" i="1"/>
  <c r="D2019" i="1"/>
  <c r="D2015" i="1"/>
  <c r="D2007" i="1"/>
  <c r="D1999" i="1"/>
  <c r="D1995" i="1"/>
  <c r="D1991" i="1"/>
  <c r="D1987" i="1"/>
  <c r="D2078" i="1"/>
  <c r="D2070" i="1"/>
  <c r="D2062" i="1"/>
  <c r="D2054" i="1"/>
  <c r="D2046" i="1"/>
  <c r="D2038" i="1"/>
  <c r="D2030" i="1"/>
  <c r="D2022" i="1"/>
  <c r="D2014" i="1"/>
  <c r="D2006" i="1"/>
  <c r="D1998" i="1"/>
  <c r="D1990" i="1"/>
  <c r="D1982" i="1"/>
  <c r="D2074" i="1"/>
  <c r="D2066" i="1"/>
  <c r="D2058" i="1"/>
  <c r="D2050" i="1"/>
  <c r="D2042" i="1"/>
  <c r="D2034" i="1"/>
  <c r="D2026" i="1"/>
  <c r="D2018" i="1"/>
  <c r="D2010" i="1"/>
  <c r="D2002" i="1"/>
  <c r="D1994" i="1"/>
  <c r="D1986" i="1"/>
  <c r="D2077" i="1"/>
  <c r="D2069" i="1"/>
  <c r="D2061" i="1"/>
  <c r="D2053" i="1"/>
  <c r="D2045" i="1"/>
  <c r="D2037" i="1"/>
  <c r="D2029" i="1"/>
  <c r="D2017" i="1"/>
  <c r="D2009" i="1"/>
  <c r="D1997" i="1"/>
  <c r="D1989" i="1"/>
  <c r="D2073" i="1"/>
  <c r="D2065" i="1"/>
  <c r="D2057" i="1"/>
  <c r="D2049" i="1"/>
  <c r="D2041" i="1"/>
  <c r="D2033" i="1"/>
  <c r="D2025" i="1"/>
  <c r="D2021" i="1"/>
  <c r="D2013" i="1"/>
  <c r="D2005" i="1"/>
  <c r="D2001" i="1"/>
  <c r="D1993" i="1"/>
  <c r="D1985" i="1"/>
  <c r="D2080" i="1"/>
  <c r="D2076" i="1"/>
  <c r="D2072" i="1"/>
  <c r="D2068" i="1"/>
  <c r="D2064" i="1"/>
  <c r="D2060" i="1"/>
  <c r="D2056" i="1"/>
  <c r="D2052" i="1"/>
  <c r="D2048" i="1"/>
  <c r="D2040" i="1"/>
  <c r="D2032" i="1"/>
  <c r="D2024" i="1"/>
  <c r="D2016" i="1"/>
  <c r="D2008" i="1"/>
  <c r="D2000" i="1"/>
  <c r="D1992" i="1"/>
  <c r="D1984" i="1"/>
  <c r="D2044" i="1"/>
  <c r="D2036" i="1"/>
  <c r="D2028" i="1"/>
  <c r="D2020" i="1"/>
  <c r="D2012" i="1"/>
  <c r="D2004" i="1"/>
  <c r="D1996" i="1"/>
  <c r="D1988" i="1"/>
  <c r="D393" i="1"/>
  <c r="D385" i="1"/>
  <c r="D377" i="1"/>
  <c r="D397" i="1"/>
  <c r="D389" i="1"/>
  <c r="D381" i="1"/>
  <c r="D373" i="1"/>
  <c r="D396" i="1"/>
  <c r="D388" i="1"/>
  <c r="D392" i="1"/>
  <c r="D391" i="1"/>
  <c r="D395" i="1"/>
  <c r="D387" i="1"/>
  <c r="D394" i="1"/>
  <c r="D378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382" i="1"/>
  <c r="D368" i="1"/>
  <c r="D364" i="1"/>
  <c r="D352" i="1"/>
  <c r="D348" i="1"/>
  <c r="D336" i="1"/>
  <c r="D332" i="1"/>
  <c r="D320" i="1"/>
  <c r="D312" i="1"/>
  <c r="D308" i="1"/>
  <c r="D386" i="1"/>
  <c r="D372" i="1"/>
  <c r="D360" i="1"/>
  <c r="D356" i="1"/>
  <c r="D344" i="1"/>
  <c r="D340" i="1"/>
  <c r="D328" i="1"/>
  <c r="D324" i="1"/>
  <c r="D316" i="1"/>
  <c r="D304" i="1"/>
  <c r="D300" i="1"/>
  <c r="D376" i="1"/>
  <c r="D367" i="1"/>
  <c r="D359" i="1"/>
  <c r="D351" i="1"/>
  <c r="D343" i="1"/>
  <c r="D335" i="1"/>
  <c r="D327" i="1"/>
  <c r="D319" i="1"/>
  <c r="D311" i="1"/>
  <c r="D303" i="1"/>
  <c r="D380" i="1"/>
  <c r="D371" i="1"/>
  <c r="D363" i="1"/>
  <c r="D355" i="1"/>
  <c r="D347" i="1"/>
  <c r="D339" i="1"/>
  <c r="D331" i="1"/>
  <c r="D323" i="1"/>
  <c r="D315" i="1"/>
  <c r="D307" i="1"/>
  <c r="D299" i="1"/>
  <c r="D390" i="1"/>
  <c r="D384" i="1"/>
  <c r="D375" i="1"/>
  <c r="D366" i="1"/>
  <c r="D358" i="1"/>
  <c r="D350" i="1"/>
  <c r="D342" i="1"/>
  <c r="D334" i="1"/>
  <c r="D326" i="1"/>
  <c r="D318" i="1"/>
  <c r="D310" i="1"/>
  <c r="D302" i="1"/>
  <c r="D379" i="1"/>
  <c r="D370" i="1"/>
  <c r="D362" i="1"/>
  <c r="D354" i="1"/>
  <c r="D346" i="1"/>
  <c r="D338" i="1"/>
  <c r="D330" i="1"/>
  <c r="D322" i="1"/>
  <c r="D314" i="1"/>
  <c r="D306" i="1"/>
  <c r="D383" i="1"/>
  <c r="D374" i="1"/>
  <c r="D489" i="1"/>
  <c r="D481" i="1"/>
  <c r="D473" i="1"/>
  <c r="D465" i="1"/>
  <c r="D457" i="1"/>
  <c r="D449" i="1"/>
  <c r="D441" i="1"/>
  <c r="D433" i="1"/>
  <c r="D425" i="1"/>
  <c r="D413" i="1"/>
  <c r="D401" i="1"/>
  <c r="D493" i="1"/>
  <c r="D485" i="1"/>
  <c r="D477" i="1"/>
  <c r="D469" i="1"/>
  <c r="D461" i="1"/>
  <c r="D453" i="1"/>
  <c r="D445" i="1"/>
  <c r="D437" i="1"/>
  <c r="D429" i="1"/>
  <c r="D421" i="1"/>
  <c r="D417" i="1"/>
  <c r="D409" i="1"/>
  <c r="D405" i="1"/>
  <c r="D492" i="1"/>
  <c r="D484" i="1"/>
  <c r="D476" i="1"/>
  <c r="D468" i="1"/>
  <c r="D460" i="1"/>
  <c r="D452" i="1"/>
  <c r="D444" i="1"/>
  <c r="D436" i="1"/>
  <c r="D432" i="1"/>
  <c r="D424" i="1"/>
  <c r="D416" i="1"/>
  <c r="D408" i="1"/>
  <c r="D400" i="1"/>
  <c r="D496" i="1"/>
  <c r="D488" i="1"/>
  <c r="D480" i="1"/>
  <c r="D472" i="1"/>
  <c r="D464" i="1"/>
  <c r="D456" i="1"/>
  <c r="D448" i="1"/>
  <c r="D440" i="1"/>
  <c r="D428" i="1"/>
  <c r="D420" i="1"/>
  <c r="D412" i="1"/>
  <c r="D404" i="1"/>
  <c r="D491" i="1"/>
  <c r="D483" i="1"/>
  <c r="D475" i="1"/>
  <c r="D471" i="1"/>
  <c r="D463" i="1"/>
  <c r="D455" i="1"/>
  <c r="D447" i="1"/>
  <c r="D439" i="1"/>
  <c r="D431" i="1"/>
  <c r="D427" i="1"/>
  <c r="D419" i="1"/>
  <c r="D415" i="1"/>
  <c r="D407" i="1"/>
  <c r="D399" i="1"/>
  <c r="D495" i="1"/>
  <c r="D487" i="1"/>
  <c r="D479" i="1"/>
  <c r="D467" i="1"/>
  <c r="D459" i="1"/>
  <c r="D451" i="1"/>
  <c r="D443" i="1"/>
  <c r="D435" i="1"/>
  <c r="D423" i="1"/>
  <c r="D411" i="1"/>
  <c r="D403" i="1"/>
  <c r="D490" i="1"/>
  <c r="D482" i="1"/>
  <c r="D474" i="1"/>
  <c r="D466" i="1"/>
  <c r="D458" i="1"/>
  <c r="D494" i="1"/>
  <c r="D486" i="1"/>
  <c r="D478" i="1"/>
  <c r="D470" i="1"/>
  <c r="D462" i="1"/>
  <c r="D454" i="1"/>
  <c r="D426" i="1"/>
  <c r="D438" i="1"/>
  <c r="D406" i="1"/>
  <c r="D450" i="1"/>
  <c r="D418" i="1"/>
  <c r="D430" i="1"/>
  <c r="D398" i="1"/>
  <c r="D442" i="1"/>
  <c r="D410" i="1"/>
  <c r="D422" i="1"/>
  <c r="D434" i="1"/>
  <c r="D402" i="1"/>
  <c r="D446" i="1"/>
  <c r="D414" i="1"/>
  <c r="D1285" i="1"/>
  <c r="D1277" i="1"/>
  <c r="D1269" i="1"/>
  <c r="D1261" i="1"/>
  <c r="D1253" i="1"/>
  <c r="D1245" i="1"/>
  <c r="D1237" i="1"/>
  <c r="D1233" i="1"/>
  <c r="D1225" i="1"/>
  <c r="D1217" i="1"/>
  <c r="D1209" i="1"/>
  <c r="D1201" i="1"/>
  <c r="D1193" i="1"/>
  <c r="D1281" i="1"/>
  <c r="D1273" i="1"/>
  <c r="D1265" i="1"/>
  <c r="D1257" i="1"/>
  <c r="D1249" i="1"/>
  <c r="D1241" i="1"/>
  <c r="D1229" i="1"/>
  <c r="D1221" i="1"/>
  <c r="D1213" i="1"/>
  <c r="D1205" i="1"/>
  <c r="D1197" i="1"/>
  <c r="D1284" i="1"/>
  <c r="D1276" i="1"/>
  <c r="D1268" i="1"/>
  <c r="D1260" i="1"/>
  <c r="D1252" i="1"/>
  <c r="D1244" i="1"/>
  <c r="D1236" i="1"/>
  <c r="D1228" i="1"/>
  <c r="D1220" i="1"/>
  <c r="D1212" i="1"/>
  <c r="D1204" i="1"/>
  <c r="D1196" i="1"/>
  <c r="D1288" i="1"/>
  <c r="D1280" i="1"/>
  <c r="D1272" i="1"/>
  <c r="D1264" i="1"/>
  <c r="D1256" i="1"/>
  <c r="D1248" i="1"/>
  <c r="D1240" i="1"/>
  <c r="D1232" i="1"/>
  <c r="D1224" i="1"/>
  <c r="D1216" i="1"/>
  <c r="D1208" i="1"/>
  <c r="D1200" i="1"/>
  <c r="D1192" i="1"/>
  <c r="D1279" i="1"/>
  <c r="D1271" i="1"/>
  <c r="D1263" i="1"/>
  <c r="D1255" i="1"/>
  <c r="D1247" i="1"/>
  <c r="D1239" i="1"/>
  <c r="D1231" i="1"/>
  <c r="D1223" i="1"/>
  <c r="D1215" i="1"/>
  <c r="D1207" i="1"/>
  <c r="D1199" i="1"/>
  <c r="D1191" i="1"/>
  <c r="D1287" i="1"/>
  <c r="D1283" i="1"/>
  <c r="D1275" i="1"/>
  <c r="D1267" i="1"/>
  <c r="D1259" i="1"/>
  <c r="D1251" i="1"/>
  <c r="D1243" i="1"/>
  <c r="D1235" i="1"/>
  <c r="D1227" i="1"/>
  <c r="D1219" i="1"/>
  <c r="D1211" i="1"/>
  <c r="D1203" i="1"/>
  <c r="D1195" i="1"/>
  <c r="D1286" i="1"/>
  <c r="D1278" i="1"/>
  <c r="D1270" i="1"/>
  <c r="D1262" i="1"/>
  <c r="D1282" i="1"/>
  <c r="D1274" i="1"/>
  <c r="D1266" i="1"/>
  <c r="D1258" i="1"/>
  <c r="D1254" i="1"/>
  <c r="D1250" i="1"/>
  <c r="D1246" i="1"/>
  <c r="D1242" i="1"/>
  <c r="D1238" i="1"/>
  <c r="D1234" i="1"/>
  <c r="D1230" i="1"/>
  <c r="D1226" i="1"/>
  <c r="D1222" i="1"/>
  <c r="D1218" i="1"/>
  <c r="D1214" i="1"/>
  <c r="D1210" i="1"/>
  <c r="D1206" i="1"/>
  <c r="D1202" i="1"/>
  <c r="D1198" i="1"/>
  <c r="D1194" i="1"/>
  <c r="D1190" i="1"/>
  <c r="D50" i="6"/>
  <c r="D11" i="6"/>
  <c r="D19" i="6"/>
  <c r="D75" i="6"/>
  <c r="D91" i="6"/>
  <c r="D12" i="6"/>
  <c r="D76" i="6"/>
  <c r="D77" i="6"/>
  <c r="D8" i="6"/>
  <c r="D80" i="6"/>
  <c r="D25" i="6"/>
  <c r="D33" i="6"/>
  <c r="D42" i="6"/>
  <c r="D59" i="6"/>
  <c r="D68" i="6"/>
  <c r="D69" i="6"/>
  <c r="D14" i="6"/>
  <c r="D78" i="6"/>
  <c r="D47" i="6"/>
  <c r="D56" i="6"/>
  <c r="D64" i="6"/>
  <c r="D72" i="6"/>
  <c r="D73" i="6"/>
  <c r="D67" i="6"/>
  <c r="D60" i="6"/>
  <c r="D53" i="6"/>
  <c r="D61" i="6"/>
  <c r="D46" i="6"/>
  <c r="D70" i="6"/>
  <c r="D31" i="6"/>
  <c r="D9" i="6"/>
  <c r="D65" i="6"/>
  <c r="D89" i="6"/>
  <c r="D34" i="6"/>
  <c r="D82" i="6"/>
  <c r="D98" i="6"/>
  <c r="D52" i="6"/>
  <c r="D37" i="6"/>
  <c r="D45" i="6"/>
  <c r="D62" i="6"/>
  <c r="D95" i="6"/>
  <c r="D17" i="6"/>
  <c r="D81" i="6"/>
  <c r="D18" i="6"/>
  <c r="D90" i="6"/>
  <c r="D43" i="6"/>
  <c r="D51" i="6"/>
  <c r="D44" i="6"/>
  <c r="D54" i="6"/>
  <c r="D7" i="6"/>
  <c r="D23" i="6"/>
  <c r="D87" i="6"/>
  <c r="D48" i="6"/>
  <c r="D26" i="6"/>
  <c r="D74" i="6"/>
  <c r="D27" i="6"/>
  <c r="D35" i="6"/>
  <c r="D36" i="6"/>
  <c r="D100" i="6"/>
  <c r="D21" i="6"/>
  <c r="D15" i="6"/>
  <c r="D71" i="6"/>
  <c r="D79" i="6"/>
  <c r="D32" i="6"/>
  <c r="D40" i="6"/>
  <c r="D57" i="6"/>
  <c r="D10" i="6"/>
  <c r="D58" i="6"/>
  <c r="D66" i="6"/>
  <c r="D99" i="6"/>
  <c r="D28" i="6"/>
  <c r="D92" i="6"/>
  <c r="D29" i="6"/>
  <c r="D93" i="6"/>
  <c r="D30" i="6"/>
  <c r="D38" i="6"/>
  <c r="D83" i="6"/>
  <c r="D20" i="6"/>
  <c r="D84" i="6"/>
  <c r="D13" i="6"/>
  <c r="D85" i="6"/>
  <c r="D22" i="6"/>
  <c r="D86" i="6"/>
  <c r="D94" i="6"/>
  <c r="D39" i="6"/>
  <c r="D55" i="6"/>
  <c r="D63" i="6"/>
  <c r="D16" i="6"/>
  <c r="D24" i="6"/>
  <c r="D88" i="6"/>
  <c r="D49" i="6"/>
  <c r="D41" i="6"/>
  <c r="D97" i="6"/>
  <c r="D96" i="6"/>
  <c r="D339" i="6"/>
  <c r="D371" i="6"/>
  <c r="D395" i="6"/>
  <c r="D340" i="6"/>
  <c r="D309" i="6"/>
  <c r="D325" i="6"/>
  <c r="D397" i="6"/>
  <c r="D342" i="6"/>
  <c r="D311" i="6"/>
  <c r="D319" i="6"/>
  <c r="D367" i="6"/>
  <c r="D391" i="6"/>
  <c r="D344" i="6"/>
  <c r="D352" i="6"/>
  <c r="D387" i="6"/>
  <c r="D308" i="6"/>
  <c r="D349" i="6"/>
  <c r="D334" i="6"/>
  <c r="D383" i="6"/>
  <c r="D328" i="6"/>
  <c r="D376" i="6"/>
  <c r="D306" i="6"/>
  <c r="D378" i="6"/>
  <c r="D386" i="6"/>
  <c r="D394" i="6"/>
  <c r="D315" i="6"/>
  <c r="D331" i="6"/>
  <c r="D372" i="6"/>
  <c r="D380" i="6"/>
  <c r="D317" i="6"/>
  <c r="D326" i="6"/>
  <c r="D390" i="6"/>
  <c r="D359" i="6"/>
  <c r="D392" i="6"/>
  <c r="D353" i="6"/>
  <c r="D361" i="6"/>
  <c r="D314" i="6"/>
  <c r="D322" i="6"/>
  <c r="D348" i="6"/>
  <c r="D356" i="6"/>
  <c r="D364" i="6"/>
  <c r="D318" i="6"/>
  <c r="D304" i="6"/>
  <c r="D320" i="6"/>
  <c r="D360" i="6"/>
  <c r="D368" i="6"/>
  <c r="D384" i="6"/>
  <c r="D345" i="6"/>
  <c r="D323" i="6"/>
  <c r="D373" i="6"/>
  <c r="D389" i="6"/>
  <c r="D310" i="6"/>
  <c r="D374" i="6"/>
  <c r="D312" i="6"/>
  <c r="D329" i="6"/>
  <c r="D337" i="6"/>
  <c r="D307" i="6"/>
  <c r="D365" i="6"/>
  <c r="D381" i="6"/>
  <c r="D366" i="6"/>
  <c r="D382" i="6"/>
  <c r="D327" i="6"/>
  <c r="D335" i="6"/>
  <c r="D343" i="6"/>
  <c r="D369" i="6"/>
  <c r="D377" i="6"/>
  <c r="D385" i="6"/>
  <c r="D393" i="6"/>
  <c r="D362" i="6"/>
  <c r="D370" i="6"/>
  <c r="D316" i="6"/>
  <c r="D324" i="6"/>
  <c r="D357" i="6"/>
  <c r="D350" i="6"/>
  <c r="D358" i="6"/>
  <c r="D375" i="6"/>
  <c r="D336" i="6"/>
  <c r="D347" i="6"/>
  <c r="D355" i="6"/>
  <c r="D363" i="6"/>
  <c r="D379" i="6"/>
  <c r="D332" i="6"/>
  <c r="D388" i="6"/>
  <c r="D396" i="6"/>
  <c r="D333" i="6"/>
  <c r="D341" i="6"/>
  <c r="D351" i="6"/>
  <c r="D330" i="6"/>
  <c r="D338" i="6"/>
  <c r="D346" i="6"/>
  <c r="D305" i="6"/>
  <c r="D354" i="6"/>
  <c r="D313" i="6"/>
  <c r="D321" i="6"/>
  <c r="D593" i="1"/>
  <c r="D585" i="1"/>
  <c r="D577" i="1"/>
  <c r="D569" i="1"/>
  <c r="D561" i="1"/>
  <c r="D553" i="1"/>
  <c r="D545" i="1"/>
  <c r="D537" i="1"/>
  <c r="D529" i="1"/>
  <c r="D521" i="1"/>
  <c r="D513" i="1"/>
  <c r="D505" i="1"/>
  <c r="D497" i="1"/>
  <c r="D589" i="1"/>
  <c r="D581" i="1"/>
  <c r="D573" i="1"/>
  <c r="D565" i="1"/>
  <c r="D557" i="1"/>
  <c r="D549" i="1"/>
  <c r="D541" i="1"/>
  <c r="D533" i="1"/>
  <c r="D525" i="1"/>
  <c r="D517" i="1"/>
  <c r="D509" i="1"/>
  <c r="D501" i="1"/>
  <c r="D592" i="1"/>
  <c r="D584" i="1"/>
  <c r="D580" i="1"/>
  <c r="D572" i="1"/>
  <c r="D564" i="1"/>
  <c r="D556" i="1"/>
  <c r="D548" i="1"/>
  <c r="D540" i="1"/>
  <c r="D532" i="1"/>
  <c r="D524" i="1"/>
  <c r="D516" i="1"/>
  <c r="D508" i="1"/>
  <c r="D500" i="1"/>
  <c r="D588" i="1"/>
  <c r="D576" i="1"/>
  <c r="D568" i="1"/>
  <c r="D560" i="1"/>
  <c r="D552" i="1"/>
  <c r="D544" i="1"/>
  <c r="D536" i="1"/>
  <c r="D528" i="1"/>
  <c r="D520" i="1"/>
  <c r="D512" i="1"/>
  <c r="D504" i="1"/>
  <c r="D595" i="1"/>
  <c r="D587" i="1"/>
  <c r="D579" i="1"/>
  <c r="D571" i="1"/>
  <c r="D563" i="1"/>
  <c r="D555" i="1"/>
  <c r="D547" i="1"/>
  <c r="D539" i="1"/>
  <c r="D531" i="1"/>
  <c r="D523" i="1"/>
  <c r="D515" i="1"/>
  <c r="D507" i="1"/>
  <c r="D499" i="1"/>
  <c r="D591" i="1"/>
  <c r="D583" i="1"/>
  <c r="D575" i="1"/>
  <c r="D567" i="1"/>
  <c r="D559" i="1"/>
  <c r="D551" i="1"/>
  <c r="D543" i="1"/>
  <c r="D535" i="1"/>
  <c r="D527" i="1"/>
  <c r="D519" i="1"/>
  <c r="D511" i="1"/>
  <c r="D503" i="1"/>
  <c r="D590" i="1"/>
  <c r="D582" i="1"/>
  <c r="D574" i="1"/>
  <c r="D566" i="1"/>
  <c r="D558" i="1"/>
  <c r="D550" i="1"/>
  <c r="D542" i="1"/>
  <c r="D534" i="1"/>
  <c r="D526" i="1"/>
  <c r="D518" i="1"/>
  <c r="D510" i="1"/>
  <c r="D502" i="1"/>
  <c r="D498" i="1"/>
  <c r="D594" i="1"/>
  <c r="D586" i="1"/>
  <c r="D578" i="1"/>
  <c r="D570" i="1"/>
  <c r="D562" i="1"/>
  <c r="D554" i="1"/>
  <c r="D546" i="1"/>
  <c r="D538" i="1"/>
  <c r="D530" i="1"/>
  <c r="D522" i="1"/>
  <c r="D514" i="1"/>
  <c r="D506" i="1"/>
  <c r="D604" i="6"/>
  <c r="D628" i="6"/>
  <c r="D645" i="6"/>
  <c r="D653" i="6"/>
  <c r="D661" i="6"/>
  <c r="D608" i="6"/>
  <c r="D680" i="6"/>
  <c r="D642" i="6"/>
  <c r="D611" i="6"/>
  <c r="D659" i="6"/>
  <c r="D675" i="6"/>
  <c r="D644" i="6"/>
  <c r="D692" i="6"/>
  <c r="D670" i="6"/>
  <c r="D623" i="6"/>
  <c r="D687" i="6"/>
  <c r="D672" i="6"/>
  <c r="D617" i="6"/>
  <c r="D681" i="6"/>
  <c r="D626" i="6"/>
  <c r="D634" i="6"/>
  <c r="D690" i="6"/>
  <c r="D620" i="6"/>
  <c r="D684" i="6"/>
  <c r="D637" i="6"/>
  <c r="D654" i="6"/>
  <c r="D662" i="6"/>
  <c r="D607" i="6"/>
  <c r="D671" i="6"/>
  <c r="D633" i="6"/>
  <c r="D682" i="6"/>
  <c r="D660" i="6"/>
  <c r="D638" i="6"/>
  <c r="D615" i="6"/>
  <c r="D656" i="6"/>
  <c r="D664" i="6"/>
  <c r="D609" i="6"/>
  <c r="D625" i="6"/>
  <c r="D618" i="6"/>
  <c r="D674" i="6"/>
  <c r="D643" i="6"/>
  <c r="D651" i="6"/>
  <c r="D636" i="6"/>
  <c r="D676" i="6"/>
  <c r="D613" i="6"/>
  <c r="D621" i="6"/>
  <c r="D629" i="6"/>
  <c r="D685" i="6"/>
  <c r="D693" i="6"/>
  <c r="D622" i="6"/>
  <c r="D646" i="6"/>
  <c r="D663" i="6"/>
  <c r="D679" i="6"/>
  <c r="D648" i="6"/>
  <c r="D673" i="6"/>
  <c r="D602" i="6"/>
  <c r="D610" i="6"/>
  <c r="D666" i="6"/>
  <c r="D635" i="6"/>
  <c r="D612" i="6"/>
  <c r="D652" i="6"/>
  <c r="D605" i="6"/>
  <c r="D669" i="6"/>
  <c r="D677" i="6"/>
  <c r="D630" i="6"/>
  <c r="D647" i="6"/>
  <c r="D655" i="6"/>
  <c r="D640" i="6"/>
  <c r="D649" i="6"/>
  <c r="D657" i="6"/>
  <c r="D606" i="6"/>
  <c r="D614" i="6"/>
  <c r="D694" i="6"/>
  <c r="D624" i="6"/>
  <c r="D632" i="6"/>
  <c r="D601" i="6"/>
  <c r="D668" i="6"/>
  <c r="D678" i="6"/>
  <c r="D686" i="6"/>
  <c r="D631" i="6"/>
  <c r="D639" i="6"/>
  <c r="D616" i="6"/>
  <c r="D688" i="6"/>
  <c r="D641" i="6"/>
  <c r="D650" i="6"/>
  <c r="D665" i="6"/>
  <c r="D627" i="6"/>
  <c r="D683" i="6"/>
  <c r="D689" i="6"/>
  <c r="D658" i="6"/>
  <c r="D603" i="6"/>
  <c r="D691" i="6"/>
  <c r="D667" i="6"/>
  <c r="D619" i="6"/>
  <c r="D1779" i="1"/>
  <c r="D1771" i="1"/>
  <c r="D1763" i="1"/>
  <c r="D1755" i="1"/>
  <c r="D1747" i="1"/>
  <c r="D1739" i="1"/>
  <c r="D1731" i="1"/>
  <c r="D1723" i="1"/>
  <c r="D1715" i="1"/>
  <c r="D1707" i="1"/>
  <c r="D1699" i="1"/>
  <c r="D1691" i="1"/>
  <c r="D1783" i="1"/>
  <c r="D1775" i="1"/>
  <c r="D1767" i="1"/>
  <c r="D1759" i="1"/>
  <c r="D1751" i="1"/>
  <c r="D1743" i="1"/>
  <c r="D1735" i="1"/>
  <c r="D1727" i="1"/>
  <c r="D1719" i="1"/>
  <c r="D1711" i="1"/>
  <c r="D1703" i="1"/>
  <c r="D1695" i="1"/>
  <c r="D1687" i="1"/>
  <c r="D1778" i="1"/>
  <c r="D1770" i="1"/>
  <c r="D1766" i="1"/>
  <c r="D1758" i="1"/>
  <c r="D1750" i="1"/>
  <c r="D1742" i="1"/>
  <c r="D1734" i="1"/>
  <c r="D1726" i="1"/>
  <c r="D1718" i="1"/>
  <c r="D1710" i="1"/>
  <c r="D1702" i="1"/>
  <c r="D1694" i="1"/>
  <c r="D1686" i="1"/>
  <c r="D1782" i="1"/>
  <c r="D1774" i="1"/>
  <c r="D1762" i="1"/>
  <c r="D1754" i="1"/>
  <c r="D1746" i="1"/>
  <c r="D1738" i="1"/>
  <c r="D1730" i="1"/>
  <c r="D1722" i="1"/>
  <c r="D1714" i="1"/>
  <c r="D1706" i="1"/>
  <c r="D1698" i="1"/>
  <c r="D1690" i="1"/>
  <c r="D1777" i="1"/>
  <c r="D1769" i="1"/>
  <c r="D1761" i="1"/>
  <c r="D1753" i="1"/>
  <c r="D1745" i="1"/>
  <c r="D1737" i="1"/>
  <c r="D1729" i="1"/>
  <c r="D1721" i="1"/>
  <c r="D1713" i="1"/>
  <c r="D1705" i="1"/>
  <c r="D1697" i="1"/>
  <c r="D1689" i="1"/>
  <c r="D1781" i="1"/>
  <c r="D1773" i="1"/>
  <c r="D1765" i="1"/>
  <c r="D1757" i="1"/>
  <c r="D1749" i="1"/>
  <c r="D1741" i="1"/>
  <c r="D1733" i="1"/>
  <c r="D1725" i="1"/>
  <c r="D1717" i="1"/>
  <c r="D1709" i="1"/>
  <c r="D1701" i="1"/>
  <c r="D1693" i="1"/>
  <c r="D1685" i="1"/>
  <c r="D1776" i="1"/>
  <c r="D1772" i="1"/>
  <c r="D1768" i="1"/>
  <c r="D1760" i="1"/>
  <c r="D1752" i="1"/>
  <c r="D1740" i="1"/>
  <c r="D1736" i="1"/>
  <c r="D1728" i="1"/>
  <c r="D1720" i="1"/>
  <c r="D1712" i="1"/>
  <c r="D1704" i="1"/>
  <c r="D1696" i="1"/>
  <c r="D1692" i="1"/>
  <c r="D1780" i="1"/>
  <c r="D1764" i="1"/>
  <c r="D1756" i="1"/>
  <c r="D1748" i="1"/>
  <c r="D1744" i="1"/>
  <c r="D1732" i="1"/>
  <c r="D1724" i="1"/>
  <c r="D1716" i="1"/>
  <c r="D1708" i="1"/>
  <c r="D1700" i="1"/>
  <c r="D1688" i="1"/>
  <c r="D689" i="1"/>
  <c r="D681" i="1"/>
  <c r="D673" i="1"/>
  <c r="D665" i="1"/>
  <c r="D657" i="1"/>
  <c r="D649" i="1"/>
  <c r="D641" i="1"/>
  <c r="D629" i="1"/>
  <c r="D621" i="1"/>
  <c r="D613" i="1"/>
  <c r="D605" i="1"/>
  <c r="D693" i="1"/>
  <c r="D685" i="1"/>
  <c r="D677" i="1"/>
  <c r="D669" i="1"/>
  <c r="D661" i="1"/>
  <c r="D653" i="1"/>
  <c r="D645" i="1"/>
  <c r="D637" i="1"/>
  <c r="D633" i="1"/>
  <c r="D625" i="1"/>
  <c r="D617" i="1"/>
  <c r="D609" i="1"/>
  <c r="D601" i="1"/>
  <c r="D597" i="1"/>
  <c r="D688" i="1"/>
  <c r="D680" i="1"/>
  <c r="D672" i="1"/>
  <c r="D664" i="1"/>
  <c r="D656" i="1"/>
  <c r="D648" i="1"/>
  <c r="D640" i="1"/>
  <c r="D632" i="1"/>
  <c r="D624" i="1"/>
  <c r="D616" i="1"/>
  <c r="D612" i="1"/>
  <c r="D604" i="1"/>
  <c r="D596" i="1"/>
  <c r="D692" i="1"/>
  <c r="D684" i="1"/>
  <c r="D676" i="1"/>
  <c r="D668" i="1"/>
  <c r="D660" i="1"/>
  <c r="D652" i="1"/>
  <c r="D644" i="1"/>
  <c r="D636" i="1"/>
  <c r="D628" i="1"/>
  <c r="D620" i="1"/>
  <c r="D608" i="1"/>
  <c r="D600" i="1"/>
  <c r="D687" i="1"/>
  <c r="D679" i="1"/>
  <c r="D671" i="1"/>
  <c r="D667" i="1"/>
  <c r="D659" i="1"/>
  <c r="D651" i="1"/>
  <c r="D643" i="1"/>
  <c r="D635" i="1"/>
  <c r="D627" i="1"/>
  <c r="D619" i="1"/>
  <c r="D615" i="1"/>
  <c r="D607" i="1"/>
  <c r="D599" i="1"/>
  <c r="D691" i="1"/>
  <c r="D683" i="1"/>
  <c r="D675" i="1"/>
  <c r="D663" i="1"/>
  <c r="D655" i="1"/>
  <c r="D647" i="1"/>
  <c r="D639" i="1"/>
  <c r="D631" i="1"/>
  <c r="D623" i="1"/>
  <c r="D611" i="1"/>
  <c r="D603" i="1"/>
  <c r="D694" i="1"/>
  <c r="D690" i="1"/>
  <c r="D686" i="1"/>
  <c r="D682" i="1"/>
  <c r="D678" i="1"/>
  <c r="D674" i="1"/>
  <c r="D670" i="1"/>
  <c r="D662" i="1"/>
  <c r="D654" i="1"/>
  <c r="D646" i="1"/>
  <c r="D638" i="1"/>
  <c r="D630" i="1"/>
  <c r="D622" i="1"/>
  <c r="D614" i="1"/>
  <c r="D606" i="1"/>
  <c r="D598" i="1"/>
  <c r="D666" i="1"/>
  <c r="D658" i="1"/>
  <c r="D650" i="1"/>
  <c r="D642" i="1"/>
  <c r="D634" i="1"/>
  <c r="D626" i="1"/>
  <c r="D618" i="1"/>
  <c r="D610" i="1"/>
  <c r="D602" i="1"/>
  <c r="D1481" i="1"/>
  <c r="D1473" i="1"/>
  <c r="D1465" i="1"/>
  <c r="D1437" i="1"/>
  <c r="D1429" i="1"/>
  <c r="D1421" i="1"/>
  <c r="D1413" i="1"/>
  <c r="D1401" i="1"/>
  <c r="D1393" i="1"/>
  <c r="D1485" i="1"/>
  <c r="D1477" i="1"/>
  <c r="D1469" i="1"/>
  <c r="D1461" i="1"/>
  <c r="D1457" i="1"/>
  <c r="D1453" i="1"/>
  <c r="D1449" i="1"/>
  <c r="D1445" i="1"/>
  <c r="D1441" i="1"/>
  <c r="D1433" i="1"/>
  <c r="D1425" i="1"/>
  <c r="D1417" i="1"/>
  <c r="D1409" i="1"/>
  <c r="D1405" i="1"/>
  <c r="D1397" i="1"/>
  <c r="D1389" i="1"/>
  <c r="D1484" i="1"/>
  <c r="D1476" i="1"/>
  <c r="D1468" i="1"/>
  <c r="D1460" i="1"/>
  <c r="D1452" i="1"/>
  <c r="D1444" i="1"/>
  <c r="D1436" i="1"/>
  <c r="D1424" i="1"/>
  <c r="D1412" i="1"/>
  <c r="D1404" i="1"/>
  <c r="D1396" i="1"/>
  <c r="D1388" i="1"/>
  <c r="D1480" i="1"/>
  <c r="D1472" i="1"/>
  <c r="D1464" i="1"/>
  <c r="D1456" i="1"/>
  <c r="D1448" i="1"/>
  <c r="D1440" i="1"/>
  <c r="D1432" i="1"/>
  <c r="D1428" i="1"/>
  <c r="D1420" i="1"/>
  <c r="D1416" i="1"/>
  <c r="D1408" i="1"/>
  <c r="D1400" i="1"/>
  <c r="D1392" i="1"/>
  <c r="D1483" i="1"/>
  <c r="D1475" i="1"/>
  <c r="D1463" i="1"/>
  <c r="D1455" i="1"/>
  <c r="D1447" i="1"/>
  <c r="D1439" i="1"/>
  <c r="D1431" i="1"/>
  <c r="D1423" i="1"/>
  <c r="D1415" i="1"/>
  <c r="D1403" i="1"/>
  <c r="D1399" i="1"/>
  <c r="D1479" i="1"/>
  <c r="D1471" i="1"/>
  <c r="D1467" i="1"/>
  <c r="D1459" i="1"/>
  <c r="D1451" i="1"/>
  <c r="D1443" i="1"/>
  <c r="D1435" i="1"/>
  <c r="D1427" i="1"/>
  <c r="D1419" i="1"/>
  <c r="D1411" i="1"/>
  <c r="D1407" i="1"/>
  <c r="D1395" i="1"/>
  <c r="D1391" i="1"/>
  <c r="D1486" i="1"/>
  <c r="D1478" i="1"/>
  <c r="D1470" i="1"/>
  <c r="D1462" i="1"/>
  <c r="D1450" i="1"/>
  <c r="D1442" i="1"/>
  <c r="D1434" i="1"/>
  <c r="D1426" i="1"/>
  <c r="D1418" i="1"/>
  <c r="D1410" i="1"/>
  <c r="D1402" i="1"/>
  <c r="D1394" i="1"/>
  <c r="D1482" i="1"/>
  <c r="D1474" i="1"/>
  <c r="D1466" i="1"/>
  <c r="D1458" i="1"/>
  <c r="D1454" i="1"/>
  <c r="D1446" i="1"/>
  <c r="D1438" i="1"/>
  <c r="D1430" i="1"/>
  <c r="D1422" i="1"/>
  <c r="D1414" i="1"/>
  <c r="D1406" i="1"/>
  <c r="D1398" i="1"/>
  <c r="D1390" i="1"/>
  <c r="D1975" i="1"/>
  <c r="D1967" i="1"/>
  <c r="D1959" i="1"/>
  <c r="D1947" i="1"/>
  <c r="D1939" i="1"/>
  <c r="D1931" i="1"/>
  <c r="D1919" i="1"/>
  <c r="D1979" i="1"/>
  <c r="D1971" i="1"/>
  <c r="D1963" i="1"/>
  <c r="D1955" i="1"/>
  <c r="D1951" i="1"/>
  <c r="D1943" i="1"/>
  <c r="D1935" i="1"/>
  <c r="D1927" i="1"/>
  <c r="D1923" i="1"/>
  <c r="D1915" i="1"/>
  <c r="D1911" i="1"/>
  <c r="D1907" i="1"/>
  <c r="D1903" i="1"/>
  <c r="D1899" i="1"/>
  <c r="D1895" i="1"/>
  <c r="D1891" i="1"/>
  <c r="D1887" i="1"/>
  <c r="D1883" i="1"/>
  <c r="D1978" i="1"/>
  <c r="D1970" i="1"/>
  <c r="D1962" i="1"/>
  <c r="D1954" i="1"/>
  <c r="D1946" i="1"/>
  <c r="D1938" i="1"/>
  <c r="D1930" i="1"/>
  <c r="D1922" i="1"/>
  <c r="D1914" i="1"/>
  <c r="D1906" i="1"/>
  <c r="D1898" i="1"/>
  <c r="D1890" i="1"/>
  <c r="D1974" i="1"/>
  <c r="D1966" i="1"/>
  <c r="D1958" i="1"/>
  <c r="D1950" i="1"/>
  <c r="D1942" i="1"/>
  <c r="D1934" i="1"/>
  <c r="D1926" i="1"/>
  <c r="D1918" i="1"/>
  <c r="D1910" i="1"/>
  <c r="D1902" i="1"/>
  <c r="D1894" i="1"/>
  <c r="D1886" i="1"/>
  <c r="D1981" i="1"/>
  <c r="D1961" i="1"/>
  <c r="D1953" i="1"/>
  <c r="D1945" i="1"/>
  <c r="D1937" i="1"/>
  <c r="D1929" i="1"/>
  <c r="D1921" i="1"/>
  <c r="D1913" i="1"/>
  <c r="D1905" i="1"/>
  <c r="D1897" i="1"/>
  <c r="D1885" i="1"/>
  <c r="D1977" i="1"/>
  <c r="D1973" i="1"/>
  <c r="D1969" i="1"/>
  <c r="D1965" i="1"/>
  <c r="D1957" i="1"/>
  <c r="D1949" i="1"/>
  <c r="D1941" i="1"/>
  <c r="D1933" i="1"/>
  <c r="D1925" i="1"/>
  <c r="D1917" i="1"/>
  <c r="D1909" i="1"/>
  <c r="D1901" i="1"/>
  <c r="D1893" i="1"/>
  <c r="D1889" i="1"/>
  <c r="D1976" i="1"/>
  <c r="D1968" i="1"/>
  <c r="D1964" i="1"/>
  <c r="D1956" i="1"/>
  <c r="D1948" i="1"/>
  <c r="D1944" i="1"/>
  <c r="D1936" i="1"/>
  <c r="D1928" i="1"/>
  <c r="D1920" i="1"/>
  <c r="D1912" i="1"/>
  <c r="D1904" i="1"/>
  <c r="D1896" i="1"/>
  <c r="D1892" i="1"/>
  <c r="D1888" i="1"/>
  <c r="D1980" i="1"/>
  <c r="D1972" i="1"/>
  <c r="D1960" i="1"/>
  <c r="D1952" i="1"/>
  <c r="D1940" i="1"/>
  <c r="D1932" i="1"/>
  <c r="D1924" i="1"/>
  <c r="D1916" i="1"/>
  <c r="D1908" i="1"/>
  <c r="D1900" i="1"/>
  <c r="D1884" i="1"/>
  <c r="D406" i="6"/>
  <c r="D414" i="6"/>
  <c r="D464" i="6"/>
  <c r="D472" i="6"/>
  <c r="D441" i="6"/>
  <c r="D450" i="6"/>
  <c r="D474" i="6"/>
  <c r="D467" i="6"/>
  <c r="D460" i="6"/>
  <c r="D437" i="6"/>
  <c r="D469" i="6"/>
  <c r="D485" i="6"/>
  <c r="D493" i="6"/>
  <c r="D462" i="6"/>
  <c r="D470" i="6"/>
  <c r="D439" i="6"/>
  <c r="D432" i="6"/>
  <c r="D456" i="6"/>
  <c r="D409" i="6"/>
  <c r="D425" i="6"/>
  <c r="D481" i="6"/>
  <c r="D458" i="6"/>
  <c r="D443" i="6"/>
  <c r="D459" i="6"/>
  <c r="D404" i="6"/>
  <c r="D412" i="6"/>
  <c r="D413" i="6"/>
  <c r="D421" i="6"/>
  <c r="D429" i="6"/>
  <c r="D423" i="6"/>
  <c r="D487" i="6"/>
  <c r="D495" i="6"/>
  <c r="D424" i="6"/>
  <c r="D448" i="6"/>
  <c r="D417" i="6"/>
  <c r="D489" i="6"/>
  <c r="D434" i="6"/>
  <c r="D435" i="6"/>
  <c r="D451" i="6"/>
  <c r="D436" i="6"/>
  <c r="D444" i="6"/>
  <c r="D477" i="6"/>
  <c r="D454" i="6"/>
  <c r="D415" i="6"/>
  <c r="D431" i="6"/>
  <c r="D479" i="6"/>
  <c r="D465" i="6"/>
  <c r="D426" i="6"/>
  <c r="D442" i="6"/>
  <c r="D491" i="6"/>
  <c r="D452" i="6"/>
  <c r="D484" i="6"/>
  <c r="D461" i="6"/>
  <c r="D446" i="6"/>
  <c r="D407" i="6"/>
  <c r="D471" i="6"/>
  <c r="D496" i="6"/>
  <c r="D449" i="6"/>
  <c r="D473" i="6"/>
  <c r="D482" i="6"/>
  <c r="D419" i="6"/>
  <c r="D427" i="6"/>
  <c r="D492" i="6"/>
  <c r="D405" i="6"/>
  <c r="D453" i="6"/>
  <c r="D438" i="6"/>
  <c r="D408" i="6"/>
  <c r="D488" i="6"/>
  <c r="D410" i="6"/>
  <c r="D483" i="6"/>
  <c r="D420" i="6"/>
  <c r="D445" i="6"/>
  <c r="D486" i="6"/>
  <c r="D494" i="6"/>
  <c r="D455" i="6"/>
  <c r="D463" i="6"/>
  <c r="D416" i="6"/>
  <c r="D440" i="6"/>
  <c r="D480" i="6"/>
  <c r="D433" i="6"/>
  <c r="D457" i="6"/>
  <c r="D418" i="6"/>
  <c r="D490" i="6"/>
  <c r="D422" i="6"/>
  <c r="D430" i="6"/>
  <c r="D478" i="6"/>
  <c r="D447" i="6"/>
  <c r="D466" i="6"/>
  <c r="D403" i="6"/>
  <c r="D411" i="6"/>
  <c r="D468" i="6"/>
  <c r="D476" i="6"/>
  <c r="D475" i="6"/>
  <c r="D428" i="6"/>
  <c r="D2175" i="1"/>
  <c r="D2167" i="1"/>
  <c r="D2159" i="1"/>
  <c r="D2151" i="1"/>
  <c r="D2139" i="1"/>
  <c r="D2127" i="1"/>
  <c r="D2115" i="1"/>
  <c r="D2107" i="1"/>
  <c r="D2087" i="1"/>
  <c r="D2179" i="1"/>
  <c r="D2171" i="1"/>
  <c r="D2163" i="1"/>
  <c r="D2155" i="1"/>
  <c r="D2147" i="1"/>
  <c r="D2143" i="1"/>
  <c r="D2135" i="1"/>
  <c r="D2131" i="1"/>
  <c r="D2123" i="1"/>
  <c r="D2119" i="1"/>
  <c r="D2111" i="1"/>
  <c r="D2103" i="1"/>
  <c r="D2099" i="1"/>
  <c r="D2095" i="1"/>
  <c r="D2091" i="1"/>
  <c r="D2083" i="1"/>
  <c r="D2174" i="1"/>
  <c r="D2166" i="1"/>
  <c r="D2162" i="1"/>
  <c r="D2154" i="1"/>
  <c r="D2146" i="1"/>
  <c r="D2138" i="1"/>
  <c r="D2130" i="1"/>
  <c r="D2122" i="1"/>
  <c r="D2114" i="1"/>
  <c r="D2110" i="1"/>
  <c r="D2098" i="1"/>
  <c r="D2094" i="1"/>
  <c r="D2086" i="1"/>
  <c r="D2178" i="1"/>
  <c r="D2170" i="1"/>
  <c r="D2158" i="1"/>
  <c r="D2150" i="1"/>
  <c r="D2142" i="1"/>
  <c r="D2134" i="1"/>
  <c r="D2126" i="1"/>
  <c r="D2118" i="1"/>
  <c r="D2106" i="1"/>
  <c r="D2102" i="1"/>
  <c r="D2090" i="1"/>
  <c r="D2082" i="1"/>
  <c r="D2173" i="1"/>
  <c r="D2161" i="1"/>
  <c r="D2153" i="1"/>
  <c r="D2145" i="1"/>
  <c r="D2137" i="1"/>
  <c r="D2129" i="1"/>
  <c r="D2117" i="1"/>
  <c r="D2109" i="1"/>
  <c r="D2101" i="1"/>
  <c r="D2093" i="1"/>
  <c r="D2085" i="1"/>
  <c r="D2177" i="1"/>
  <c r="D2169" i="1"/>
  <c r="D2165" i="1"/>
  <c r="D2157" i="1"/>
  <c r="D2149" i="1"/>
  <c r="D2141" i="1"/>
  <c r="D2133" i="1"/>
  <c r="D2125" i="1"/>
  <c r="D2121" i="1"/>
  <c r="D2113" i="1"/>
  <c r="D2105" i="1"/>
  <c r="D2097" i="1"/>
  <c r="D2089" i="1"/>
  <c r="D2081" i="1"/>
  <c r="D2172" i="1"/>
  <c r="D2168" i="1"/>
  <c r="D2160" i="1"/>
  <c r="D2156" i="1"/>
  <c r="D2152" i="1"/>
  <c r="D2148" i="1"/>
  <c r="D2144" i="1"/>
  <c r="D2140" i="1"/>
  <c r="D2136" i="1"/>
  <c r="D2132" i="1"/>
  <c r="D2128" i="1"/>
  <c r="D2124" i="1"/>
  <c r="D2120" i="1"/>
  <c r="D2116" i="1"/>
  <c r="D2112" i="1"/>
  <c r="D2108" i="1"/>
  <c r="D2104" i="1"/>
  <c r="D2100" i="1"/>
  <c r="D2096" i="1"/>
  <c r="D2092" i="1"/>
  <c r="D2088" i="1"/>
  <c r="D2084" i="1"/>
  <c r="D2176" i="1"/>
  <c r="D2164" i="1"/>
  <c r="D85" i="1"/>
  <c r="D61" i="1"/>
  <c r="D33" i="1"/>
  <c r="D96" i="1"/>
  <c r="D88" i="1"/>
  <c r="D80" i="1"/>
  <c r="D72" i="1"/>
  <c r="D64" i="1"/>
  <c r="D56" i="1"/>
  <c r="D44" i="1"/>
  <c r="D36" i="1"/>
  <c r="D28" i="1"/>
  <c r="D20" i="1"/>
  <c r="D8" i="1"/>
  <c r="D49" i="1"/>
  <c r="D21" i="1"/>
  <c r="D100" i="1"/>
  <c r="D92" i="1"/>
  <c r="D84" i="1"/>
  <c r="D76" i="1"/>
  <c r="D68" i="1"/>
  <c r="D60" i="1"/>
  <c r="D52" i="1"/>
  <c r="D48" i="1"/>
  <c r="D40" i="1"/>
  <c r="D32" i="1"/>
  <c r="D24" i="1"/>
  <c r="D16" i="1"/>
  <c r="D12" i="1"/>
  <c r="D4" i="1"/>
  <c r="D29" i="1"/>
  <c r="D95" i="1"/>
  <c r="D87" i="1"/>
  <c r="D79" i="1"/>
  <c r="D71" i="1"/>
  <c r="D63" i="1"/>
  <c r="D55" i="1"/>
  <c r="D47" i="1"/>
  <c r="D39" i="1"/>
  <c r="D31" i="1"/>
  <c r="D23" i="1"/>
  <c r="D15" i="1"/>
  <c r="D7" i="1"/>
  <c r="D89" i="1"/>
  <c r="D65" i="1"/>
  <c r="D41" i="1"/>
  <c r="D5" i="1"/>
  <c r="D99" i="1"/>
  <c r="D91" i="1"/>
  <c r="D83" i="1"/>
  <c r="D75" i="1"/>
  <c r="D67" i="1"/>
  <c r="D59" i="1"/>
  <c r="D51" i="1"/>
  <c r="D43" i="1"/>
  <c r="D35" i="1"/>
  <c r="D27" i="1"/>
  <c r="D19" i="1"/>
  <c r="D11" i="1"/>
  <c r="D3" i="1"/>
  <c r="D77" i="1"/>
  <c r="D53" i="1"/>
  <c r="D25" i="1"/>
  <c r="D94" i="1"/>
  <c r="D86" i="1"/>
  <c r="D78" i="1"/>
  <c r="D70" i="1"/>
  <c r="D62" i="1"/>
  <c r="D54" i="1"/>
  <c r="D46" i="1"/>
  <c r="D38" i="1"/>
  <c r="D30" i="1"/>
  <c r="D22" i="1"/>
  <c r="D14" i="1"/>
  <c r="D6" i="1"/>
  <c r="D97" i="1"/>
  <c r="D73" i="1"/>
  <c r="D45" i="1"/>
  <c r="D13" i="1"/>
  <c r="D98" i="1"/>
  <c r="D90" i="1"/>
  <c r="D82" i="1"/>
  <c r="D74" i="1"/>
  <c r="D66" i="1"/>
  <c r="D58" i="1"/>
  <c r="D50" i="1"/>
  <c r="D42" i="1"/>
  <c r="D34" i="1"/>
  <c r="D26" i="1"/>
  <c r="D18" i="1"/>
  <c r="D10" i="1"/>
  <c r="D2" i="1"/>
  <c r="D93" i="1"/>
  <c r="D69" i="1"/>
  <c r="D37" i="1"/>
  <c r="D9" i="1"/>
  <c r="D81" i="1"/>
  <c r="D57" i="1"/>
  <c r="D17" i="1"/>
  <c r="D1089" i="1"/>
  <c r="D1081" i="1"/>
  <c r="D1073" i="1"/>
  <c r="D1065" i="1"/>
  <c r="D1057" i="1"/>
  <c r="D1049" i="1"/>
  <c r="D1041" i="1"/>
  <c r="D1033" i="1"/>
  <c r="D1085" i="1"/>
  <c r="D1077" i="1"/>
  <c r="D1069" i="1"/>
  <c r="D1061" i="1"/>
  <c r="D1053" i="1"/>
  <c r="D1045" i="1"/>
  <c r="D1037" i="1"/>
  <c r="D1029" i="1"/>
  <c r="D1084" i="1"/>
  <c r="D1076" i="1"/>
  <c r="D1068" i="1"/>
  <c r="D1060" i="1"/>
  <c r="D1052" i="1"/>
  <c r="D1044" i="1"/>
  <c r="D1036" i="1"/>
  <c r="D1028" i="1"/>
  <c r="D1020" i="1"/>
  <c r="D1012" i="1"/>
  <c r="D1004" i="1"/>
  <c r="D1000" i="1"/>
  <c r="D992" i="1"/>
  <c r="D1088" i="1"/>
  <c r="D1080" i="1"/>
  <c r="D1072" i="1"/>
  <c r="D1064" i="1"/>
  <c r="D1056" i="1"/>
  <c r="D1048" i="1"/>
  <c r="D1040" i="1"/>
  <c r="D1032" i="1"/>
  <c r="D1024" i="1"/>
  <c r="D1016" i="1"/>
  <c r="D1008" i="1"/>
  <c r="D996" i="1"/>
  <c r="D1087" i="1"/>
  <c r="D1083" i="1"/>
  <c r="D1079" i="1"/>
  <c r="D1075" i="1"/>
  <c r="D1086" i="1"/>
  <c r="D1078" i="1"/>
  <c r="D1070" i="1"/>
  <c r="D1062" i="1"/>
  <c r="D1054" i="1"/>
  <c r="D1046" i="1"/>
  <c r="D1090" i="1"/>
  <c r="D1082" i="1"/>
  <c r="D1074" i="1"/>
  <c r="D1066" i="1"/>
  <c r="D1058" i="1"/>
  <c r="D1050" i="1"/>
  <c r="D1042" i="1"/>
  <c r="D1043" i="1"/>
  <c r="D1022" i="1"/>
  <c r="D1013" i="1"/>
  <c r="D999" i="1"/>
  <c r="D1055" i="1"/>
  <c r="D1031" i="1"/>
  <c r="D1026" i="1"/>
  <c r="D1017" i="1"/>
  <c r="D1003" i="1"/>
  <c r="D994" i="1"/>
  <c r="D1067" i="1"/>
  <c r="D1021" i="1"/>
  <c r="D1007" i="1"/>
  <c r="D998" i="1"/>
  <c r="D1047" i="1"/>
  <c r="D1035" i="1"/>
  <c r="D1030" i="1"/>
  <c r="D1025" i="1"/>
  <c r="D1011" i="1"/>
  <c r="D1002" i="1"/>
  <c r="D993" i="1"/>
  <c r="D1059" i="1"/>
  <c r="D1015" i="1"/>
  <c r="D1006" i="1"/>
  <c r="D997" i="1"/>
  <c r="D1071" i="1"/>
  <c r="D1039" i="1"/>
  <c r="D1034" i="1"/>
  <c r="D1019" i="1"/>
  <c r="D1010" i="1"/>
  <c r="D1001" i="1"/>
  <c r="D1051" i="1"/>
  <c r="D1023" i="1"/>
  <c r="D1014" i="1"/>
  <c r="D1005" i="1"/>
  <c r="D1063" i="1"/>
  <c r="D1038" i="1"/>
  <c r="D1027" i="1"/>
  <c r="D1018" i="1"/>
  <c r="D1009" i="1"/>
  <c r="D995" i="1"/>
  <c r="D256" i="6"/>
  <c r="D264" i="6"/>
  <c r="D281" i="6"/>
  <c r="D297" i="6"/>
  <c r="D234" i="6"/>
  <c r="D242" i="6"/>
  <c r="D250" i="6"/>
  <c r="D211" i="6"/>
  <c r="D283" i="6"/>
  <c r="D291" i="6"/>
  <c r="D260" i="6"/>
  <c r="D284" i="6"/>
  <c r="D205" i="6"/>
  <c r="D213" i="6"/>
  <c r="D277" i="6"/>
  <c r="D214" i="6"/>
  <c r="D222" i="6"/>
  <c r="D286" i="6"/>
  <c r="D247" i="6"/>
  <c r="D273" i="6"/>
  <c r="D289" i="6"/>
  <c r="D275" i="6"/>
  <c r="D252" i="6"/>
  <c r="D269" i="6"/>
  <c r="D278" i="6"/>
  <c r="D239" i="6"/>
  <c r="D209" i="6"/>
  <c r="D217" i="6"/>
  <c r="D210" i="6"/>
  <c r="D290" i="6"/>
  <c r="D298" i="6"/>
  <c r="D267" i="6"/>
  <c r="D206" i="6"/>
  <c r="D270" i="6"/>
  <c r="D231" i="6"/>
  <c r="D295" i="6"/>
  <c r="D240" i="6"/>
  <c r="D248" i="6"/>
  <c r="D226" i="6"/>
  <c r="D274" i="6"/>
  <c r="D251" i="6"/>
  <c r="D259" i="6"/>
  <c r="D237" i="6"/>
  <c r="D245" i="6"/>
  <c r="D253" i="6"/>
  <c r="D262" i="6"/>
  <c r="D223" i="6"/>
  <c r="D271" i="6"/>
  <c r="D287" i="6"/>
  <c r="D232" i="6"/>
  <c r="D296" i="6"/>
  <c r="D257" i="6"/>
  <c r="D265" i="6"/>
  <c r="D218" i="6"/>
  <c r="D282" i="6"/>
  <c r="D220" i="6"/>
  <c r="D236" i="6"/>
  <c r="D244" i="6"/>
  <c r="D261" i="6"/>
  <c r="D254" i="6"/>
  <c r="D215" i="6"/>
  <c r="D279" i="6"/>
  <c r="D288" i="6"/>
  <c r="D235" i="6"/>
  <c r="D243" i="6"/>
  <c r="D276" i="6"/>
  <c r="D292" i="6"/>
  <c r="D221" i="6"/>
  <c r="D293" i="6"/>
  <c r="D246" i="6"/>
  <c r="D207" i="6"/>
  <c r="D224" i="6"/>
  <c r="D272" i="6"/>
  <c r="D280" i="6"/>
  <c r="D233" i="6"/>
  <c r="D241" i="6"/>
  <c r="D249" i="6"/>
  <c r="D266" i="6"/>
  <c r="D268" i="6"/>
  <c r="D208" i="6"/>
  <c r="D216" i="6"/>
  <c r="D225" i="6"/>
  <c r="D258" i="6"/>
  <c r="D219" i="6"/>
  <c r="D227" i="6"/>
  <c r="D212" i="6"/>
  <c r="D228" i="6"/>
  <c r="D229" i="6"/>
  <c r="D230" i="6"/>
  <c r="D294" i="6"/>
  <c r="D255" i="6"/>
  <c r="D285" i="6"/>
  <c r="D238" i="6"/>
  <c r="D263" i="6"/>
  <c r="D1582" i="1"/>
  <c r="D1574" i="1"/>
  <c r="D1578" i="1"/>
  <c r="D1570" i="1"/>
  <c r="D1585" i="1"/>
  <c r="D1579" i="1"/>
  <c r="D1583" i="1"/>
  <c r="D1565" i="1"/>
  <c r="D1557" i="1"/>
  <c r="D1545" i="1"/>
  <c r="D1537" i="1"/>
  <c r="D1529" i="1"/>
  <c r="D1517" i="1"/>
  <c r="D1509" i="1"/>
  <c r="D1501" i="1"/>
  <c r="D1493" i="1"/>
  <c r="D1569" i="1"/>
  <c r="D1561" i="1"/>
  <c r="D1553" i="1"/>
  <c r="D1549" i="1"/>
  <c r="D1541" i="1"/>
  <c r="D1533" i="1"/>
  <c r="D1525" i="1"/>
  <c r="D1521" i="1"/>
  <c r="D1513" i="1"/>
  <c r="D1505" i="1"/>
  <c r="D1497" i="1"/>
  <c r="D1489" i="1"/>
  <c r="D1573" i="1"/>
  <c r="D1577" i="1"/>
  <c r="D1564" i="1"/>
  <c r="D1556" i="1"/>
  <c r="D1548" i="1"/>
  <c r="D1540" i="1"/>
  <c r="D1532" i="1"/>
  <c r="D1524" i="1"/>
  <c r="D1516" i="1"/>
  <c r="D1508" i="1"/>
  <c r="D1500" i="1"/>
  <c r="D1492" i="1"/>
  <c r="D1568" i="1"/>
  <c r="D1560" i="1"/>
  <c r="D1552" i="1"/>
  <c r="D1544" i="1"/>
  <c r="D1536" i="1"/>
  <c r="D1528" i="1"/>
  <c r="D1520" i="1"/>
  <c r="D1512" i="1"/>
  <c r="D1504" i="1"/>
  <c r="D1496" i="1"/>
  <c r="D1488" i="1"/>
  <c r="D1581" i="1"/>
  <c r="D1572" i="1"/>
  <c r="D1567" i="1"/>
  <c r="D1559" i="1"/>
  <c r="D1551" i="1"/>
  <c r="D1543" i="1"/>
  <c r="D1535" i="1"/>
  <c r="D1527" i="1"/>
  <c r="D1515" i="1"/>
  <c r="D1507" i="1"/>
  <c r="D1499" i="1"/>
  <c r="D1491" i="1"/>
  <c r="D1576" i="1"/>
  <c r="D1563" i="1"/>
  <c r="D1555" i="1"/>
  <c r="D1547" i="1"/>
  <c r="D1539" i="1"/>
  <c r="D1531" i="1"/>
  <c r="D1523" i="1"/>
  <c r="D1519" i="1"/>
  <c r="D1511" i="1"/>
  <c r="D1503" i="1"/>
  <c r="D1495" i="1"/>
  <c r="D1487" i="1"/>
  <c r="D1580" i="1"/>
  <c r="D1571" i="1"/>
  <c r="D1575" i="1"/>
  <c r="D1562" i="1"/>
  <c r="D1554" i="1"/>
  <c r="D1546" i="1"/>
  <c r="D1538" i="1"/>
  <c r="D1530" i="1"/>
  <c r="D1518" i="1"/>
  <c r="D1510" i="1"/>
  <c r="D1502" i="1"/>
  <c r="D1494" i="1"/>
  <c r="D1584" i="1"/>
  <c r="D1566" i="1"/>
  <c r="D1558" i="1"/>
  <c r="D1550" i="1"/>
  <c r="D1542" i="1"/>
  <c r="D1534" i="1"/>
  <c r="D1526" i="1"/>
  <c r="D1522" i="1"/>
  <c r="D1514" i="1"/>
  <c r="D1506" i="1"/>
  <c r="D1498" i="1"/>
  <c r="D1490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5" i="1"/>
  <c r="D237" i="1"/>
  <c r="D229" i="1"/>
  <c r="D225" i="1"/>
  <c r="D217" i="1"/>
  <c r="D296" i="1"/>
  <c r="D292" i="1"/>
  <c r="D284" i="1"/>
  <c r="D276" i="1"/>
  <c r="D268" i="1"/>
  <c r="D260" i="1"/>
  <c r="D252" i="1"/>
  <c r="D244" i="1"/>
  <c r="D236" i="1"/>
  <c r="D228" i="1"/>
  <c r="D220" i="1"/>
  <c r="D212" i="1"/>
  <c r="D200" i="1"/>
  <c r="D288" i="1"/>
  <c r="D280" i="1"/>
  <c r="D272" i="1"/>
  <c r="D264" i="1"/>
  <c r="D256" i="1"/>
  <c r="D248" i="1"/>
  <c r="D240" i="1"/>
  <c r="D232" i="1"/>
  <c r="D224" i="1"/>
  <c r="D216" i="1"/>
  <c r="D208" i="1"/>
  <c r="D204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20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201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205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249" i="1"/>
  <c r="D241" i="1"/>
  <c r="D233" i="1"/>
  <c r="D221" i="1"/>
  <c r="D213" i="1"/>
  <c r="D1859" i="1"/>
  <c r="D1851" i="1"/>
  <c r="D1843" i="1"/>
  <c r="D1835" i="1"/>
  <c r="D1827" i="1"/>
  <c r="D1819" i="1"/>
  <c r="D1811" i="1"/>
  <c r="D1803" i="1"/>
  <c r="D1795" i="1"/>
  <c r="D1787" i="1"/>
  <c r="D1879" i="1"/>
  <c r="D1875" i="1"/>
  <c r="D1871" i="1"/>
  <c r="D1867" i="1"/>
  <c r="D1863" i="1"/>
  <c r="D1855" i="1"/>
  <c r="D1847" i="1"/>
  <c r="D1839" i="1"/>
  <c r="D1831" i="1"/>
  <c r="D1823" i="1"/>
  <c r="D1815" i="1"/>
  <c r="D1807" i="1"/>
  <c r="D1799" i="1"/>
  <c r="D1791" i="1"/>
  <c r="D1882" i="1"/>
  <c r="D1878" i="1"/>
  <c r="D1870" i="1"/>
  <c r="D1862" i="1"/>
  <c r="D1854" i="1"/>
  <c r="D1846" i="1"/>
  <c r="D1838" i="1"/>
  <c r="D1830" i="1"/>
  <c r="D1826" i="1"/>
  <c r="D1818" i="1"/>
  <c r="D1810" i="1"/>
  <c r="D1802" i="1"/>
  <c r="D1794" i="1"/>
  <c r="D1786" i="1"/>
  <c r="D1874" i="1"/>
  <c r="D1866" i="1"/>
  <c r="D1858" i="1"/>
  <c r="D1850" i="1"/>
  <c r="D1842" i="1"/>
  <c r="D1834" i="1"/>
  <c r="D1822" i="1"/>
  <c r="D1814" i="1"/>
  <c r="D1806" i="1"/>
  <c r="D1798" i="1"/>
  <c r="D1790" i="1"/>
  <c r="D1877" i="1"/>
  <c r="D1869" i="1"/>
  <c r="D1861" i="1"/>
  <c r="D1853" i="1"/>
  <c r="D1845" i="1"/>
  <c r="D1833" i="1"/>
  <c r="D1825" i="1"/>
  <c r="D1817" i="1"/>
  <c r="D1809" i="1"/>
  <c r="D1797" i="1"/>
  <c r="D1785" i="1"/>
  <c r="D1881" i="1"/>
  <c r="D1873" i="1"/>
  <c r="D1865" i="1"/>
  <c r="D1857" i="1"/>
  <c r="D1849" i="1"/>
  <c r="D1841" i="1"/>
  <c r="D1837" i="1"/>
  <c r="D1829" i="1"/>
  <c r="D1821" i="1"/>
  <c r="D1813" i="1"/>
  <c r="D1805" i="1"/>
  <c r="D1801" i="1"/>
  <c r="D1793" i="1"/>
  <c r="D1789" i="1"/>
  <c r="D1880" i="1"/>
  <c r="D1872" i="1"/>
  <c r="D1864" i="1"/>
  <c r="D1856" i="1"/>
  <c r="D1848" i="1"/>
  <c r="D1840" i="1"/>
  <c r="D1832" i="1"/>
  <c r="D1824" i="1"/>
  <c r="D1816" i="1"/>
  <c r="D1808" i="1"/>
  <c r="D1800" i="1"/>
  <c r="D1792" i="1"/>
  <c r="D1784" i="1"/>
  <c r="D1876" i="1"/>
  <c r="D1868" i="1"/>
  <c r="D1860" i="1"/>
  <c r="D1852" i="1"/>
  <c r="D1844" i="1"/>
  <c r="D1836" i="1"/>
  <c r="D1828" i="1"/>
  <c r="D1820" i="1"/>
  <c r="D1812" i="1"/>
  <c r="D1804" i="1"/>
  <c r="D1796" i="1"/>
  <c r="D1788" i="1"/>
  <c r="G245" i="1"/>
  <c r="G231" i="1"/>
  <c r="G250" i="1"/>
  <c r="G292" i="1"/>
  <c r="G228" i="1"/>
  <c r="G257" i="1"/>
  <c r="G286" i="1"/>
  <c r="G222" i="1"/>
  <c r="G251" i="1"/>
  <c r="G239" i="1"/>
  <c r="G256" i="1"/>
  <c r="G237" i="1"/>
  <c r="G215" i="1"/>
  <c r="G242" i="1"/>
  <c r="G284" i="1"/>
  <c r="G220" i="1"/>
  <c r="G249" i="1"/>
  <c r="G278" i="1"/>
  <c r="G214" i="1"/>
  <c r="G243" i="1"/>
  <c r="G223" i="1"/>
  <c r="G248" i="1"/>
  <c r="G293" i="1"/>
  <c r="G229" i="1"/>
  <c r="G298" i="1"/>
  <c r="G234" i="1"/>
  <c r="G276" i="1"/>
  <c r="G212" i="1"/>
  <c r="G241" i="1"/>
  <c r="G270" i="1"/>
  <c r="G206" i="1"/>
  <c r="G235" i="1"/>
  <c r="G207" i="1"/>
  <c r="G240" i="1"/>
  <c r="G285" i="1"/>
  <c r="G221" i="1"/>
  <c r="G290" i="1"/>
  <c r="G226" i="1"/>
  <c r="G268" i="1"/>
  <c r="G297" i="1"/>
  <c r="G233" i="1"/>
  <c r="G262" i="1"/>
  <c r="G291" i="1"/>
  <c r="G227" i="1"/>
  <c r="G296" i="1"/>
  <c r="G232" i="1"/>
  <c r="G277" i="1"/>
  <c r="G213" i="1"/>
  <c r="G282" i="1"/>
  <c r="G218" i="1"/>
  <c r="G260" i="1"/>
  <c r="G289" i="1"/>
  <c r="G225" i="1"/>
  <c r="G254" i="1"/>
  <c r="G283" i="1"/>
  <c r="G219" i="1"/>
  <c r="G288" i="1"/>
  <c r="G224" i="1"/>
  <c r="G269" i="1"/>
  <c r="G205" i="1"/>
  <c r="G274" i="1"/>
  <c r="G210" i="1"/>
  <c r="G252" i="1"/>
  <c r="G281" i="1"/>
  <c r="G217" i="1"/>
  <c r="G246" i="1"/>
  <c r="G275" i="1"/>
  <c r="G211" i="1"/>
  <c r="G280" i="1"/>
  <c r="G216" i="1"/>
  <c r="G261" i="1"/>
  <c r="G295" i="1"/>
  <c r="G266" i="1"/>
  <c r="G263" i="1"/>
  <c r="G244" i="1"/>
  <c r="G273" i="1"/>
  <c r="G209" i="1"/>
  <c r="G238" i="1"/>
  <c r="G267" i="1"/>
  <c r="G271" i="1"/>
  <c r="G272" i="1"/>
  <c r="G208" i="1"/>
  <c r="G253" i="1"/>
  <c r="G247" i="1"/>
  <c r="G258" i="1"/>
  <c r="G279" i="1"/>
  <c r="G236" i="1"/>
  <c r="G265" i="1"/>
  <c r="G294" i="1"/>
  <c r="G230" i="1"/>
  <c r="G259" i="1"/>
  <c r="G255" i="1"/>
  <c r="G264" i="1"/>
  <c r="G287" i="1"/>
  <c r="D189" i="6"/>
  <c r="D159" i="6"/>
  <c r="D128" i="6"/>
  <c r="D136" i="6"/>
  <c r="D130" i="6"/>
  <c r="D194" i="6"/>
  <c r="D155" i="6"/>
  <c r="D156" i="6"/>
  <c r="D117" i="6"/>
  <c r="D125" i="6"/>
  <c r="D133" i="6"/>
  <c r="D134" i="6"/>
  <c r="D198" i="6"/>
  <c r="D120" i="6"/>
  <c r="D192" i="6"/>
  <c r="D145" i="6"/>
  <c r="D169" i="6"/>
  <c r="D106" i="6"/>
  <c r="D114" i="6"/>
  <c r="D147" i="6"/>
  <c r="D148" i="6"/>
  <c r="D181" i="6"/>
  <c r="D197" i="6"/>
  <c r="D126" i="6"/>
  <c r="D190" i="6"/>
  <c r="D135" i="6"/>
  <c r="D143" i="6"/>
  <c r="D151" i="6"/>
  <c r="D112" i="6"/>
  <c r="D176" i="6"/>
  <c r="D153" i="6"/>
  <c r="D122" i="6"/>
  <c r="D170" i="6"/>
  <c r="D178" i="6"/>
  <c r="D186" i="6"/>
  <c r="D131" i="6"/>
  <c r="D140" i="6"/>
  <c r="D173" i="6"/>
  <c r="D118" i="6"/>
  <c r="D182" i="6"/>
  <c r="D191" i="6"/>
  <c r="D199" i="6"/>
  <c r="D184" i="6"/>
  <c r="D137" i="6"/>
  <c r="D139" i="6"/>
  <c r="D195" i="6"/>
  <c r="D132" i="6"/>
  <c r="D196" i="6"/>
  <c r="D109" i="6"/>
  <c r="D157" i="6"/>
  <c r="D165" i="6"/>
  <c r="D110" i="6"/>
  <c r="D174" i="6"/>
  <c r="D129" i="6"/>
  <c r="D193" i="6"/>
  <c r="D146" i="6"/>
  <c r="D123" i="6"/>
  <c r="D179" i="6"/>
  <c r="D187" i="6"/>
  <c r="D124" i="6"/>
  <c r="D188" i="6"/>
  <c r="D166" i="6"/>
  <c r="D119" i="6"/>
  <c r="D127" i="6"/>
  <c r="D152" i="6"/>
  <c r="D160" i="6"/>
  <c r="D168" i="6"/>
  <c r="D121" i="6"/>
  <c r="D138" i="6"/>
  <c r="D107" i="6"/>
  <c r="D115" i="6"/>
  <c r="D116" i="6"/>
  <c r="D180" i="6"/>
  <c r="D149" i="6"/>
  <c r="D158" i="6"/>
  <c r="D183" i="6"/>
  <c r="D144" i="6"/>
  <c r="D113" i="6"/>
  <c r="D185" i="6"/>
  <c r="D154" i="6"/>
  <c r="D162" i="6"/>
  <c r="D141" i="6"/>
  <c r="D142" i="6"/>
  <c r="D150" i="6"/>
  <c r="D111" i="6"/>
  <c r="D167" i="6"/>
  <c r="D175" i="6"/>
  <c r="D161" i="6"/>
  <c r="D177" i="6"/>
  <c r="D163" i="6"/>
  <c r="D172" i="6"/>
  <c r="D171" i="6"/>
  <c r="D108" i="6"/>
  <c r="D164" i="6"/>
  <c r="D789" i="1"/>
  <c r="D781" i="1"/>
  <c r="D773" i="1"/>
  <c r="D765" i="1"/>
  <c r="D757" i="1"/>
  <c r="D749" i="1"/>
  <c r="D741" i="1"/>
  <c r="D733" i="1"/>
  <c r="D725" i="1"/>
  <c r="D717" i="1"/>
  <c r="D705" i="1"/>
  <c r="D697" i="1"/>
  <c r="D793" i="1"/>
  <c r="D785" i="1"/>
  <c r="D777" i="1"/>
  <c r="D769" i="1"/>
  <c r="D761" i="1"/>
  <c r="D753" i="1"/>
  <c r="D745" i="1"/>
  <c r="D737" i="1"/>
  <c r="D729" i="1"/>
  <c r="D721" i="1"/>
  <c r="D713" i="1"/>
  <c r="D709" i="1"/>
  <c r="D701" i="1"/>
  <c r="D788" i="1"/>
  <c r="D780" i="1"/>
  <c r="D772" i="1"/>
  <c r="D764" i="1"/>
  <c r="D760" i="1"/>
  <c r="D752" i="1"/>
  <c r="D744" i="1"/>
  <c r="D736" i="1"/>
  <c r="D728" i="1"/>
  <c r="D720" i="1"/>
  <c r="D712" i="1"/>
  <c r="D704" i="1"/>
  <c r="D696" i="1"/>
  <c r="D792" i="1"/>
  <c r="D784" i="1"/>
  <c r="D776" i="1"/>
  <c r="D768" i="1"/>
  <c r="D756" i="1"/>
  <c r="D748" i="1"/>
  <c r="D740" i="1"/>
  <c r="D732" i="1"/>
  <c r="D724" i="1"/>
  <c r="D716" i="1"/>
  <c r="D708" i="1"/>
  <c r="D700" i="1"/>
  <c r="D787" i="1"/>
  <c r="D779" i="1"/>
  <c r="D775" i="1"/>
  <c r="D767" i="1"/>
  <c r="D759" i="1"/>
  <c r="D751" i="1"/>
  <c r="D743" i="1"/>
  <c r="D735" i="1"/>
  <c r="D727" i="1"/>
  <c r="D719" i="1"/>
  <c r="D711" i="1"/>
  <c r="D703" i="1"/>
  <c r="D695" i="1"/>
  <c r="D791" i="1"/>
  <c r="D783" i="1"/>
  <c r="D771" i="1"/>
  <c r="D763" i="1"/>
  <c r="D755" i="1"/>
  <c r="D747" i="1"/>
  <c r="D739" i="1"/>
  <c r="D731" i="1"/>
  <c r="D723" i="1"/>
  <c r="D715" i="1"/>
  <c r="D707" i="1"/>
  <c r="D699" i="1"/>
  <c r="D786" i="1"/>
  <c r="D778" i="1"/>
  <c r="D770" i="1"/>
  <c r="D762" i="1"/>
  <c r="D754" i="1"/>
  <c r="D746" i="1"/>
  <c r="D738" i="1"/>
  <c r="D734" i="1"/>
  <c r="D726" i="1"/>
  <c r="D718" i="1"/>
  <c r="D710" i="1"/>
  <c r="D702" i="1"/>
  <c r="D790" i="1"/>
  <c r="D782" i="1"/>
  <c r="D774" i="1"/>
  <c r="D766" i="1"/>
  <c r="D758" i="1"/>
  <c r="D750" i="1"/>
  <c r="D742" i="1"/>
  <c r="D730" i="1"/>
  <c r="D722" i="1"/>
  <c r="D714" i="1"/>
  <c r="D706" i="1"/>
  <c r="D698" i="1"/>
  <c r="D984" i="1"/>
  <c r="D976" i="1"/>
  <c r="D968" i="1"/>
  <c r="D960" i="1"/>
  <c r="D988" i="1"/>
  <c r="D980" i="1"/>
  <c r="D972" i="1"/>
  <c r="D964" i="1"/>
  <c r="D956" i="1"/>
  <c r="D990" i="1"/>
  <c r="D981" i="1"/>
  <c r="D967" i="1"/>
  <c r="D958" i="1"/>
  <c r="D953" i="1"/>
  <c r="D945" i="1"/>
  <c r="D937" i="1"/>
  <c r="D929" i="1"/>
  <c r="D921" i="1"/>
  <c r="D913" i="1"/>
  <c r="D905" i="1"/>
  <c r="D897" i="1"/>
  <c r="D985" i="1"/>
  <c r="D971" i="1"/>
  <c r="D962" i="1"/>
  <c r="D949" i="1"/>
  <c r="D941" i="1"/>
  <c r="D933" i="1"/>
  <c r="D925" i="1"/>
  <c r="D917" i="1"/>
  <c r="D909" i="1"/>
  <c r="D901" i="1"/>
  <c r="D893" i="1"/>
  <c r="D989" i="1"/>
  <c r="D975" i="1"/>
  <c r="D966" i="1"/>
  <c r="D957" i="1"/>
  <c r="D961" i="1"/>
  <c r="D948" i="1"/>
  <c r="D940" i="1"/>
  <c r="D932" i="1"/>
  <c r="D924" i="1"/>
  <c r="D916" i="1"/>
  <c r="D908" i="1"/>
  <c r="D900" i="1"/>
  <c r="D979" i="1"/>
  <c r="D970" i="1"/>
  <c r="D952" i="1"/>
  <c r="D944" i="1"/>
  <c r="D936" i="1"/>
  <c r="D928" i="1"/>
  <c r="D920" i="1"/>
  <c r="D912" i="1"/>
  <c r="D904" i="1"/>
  <c r="D896" i="1"/>
  <c r="D983" i="1"/>
  <c r="D974" i="1"/>
  <c r="D965" i="1"/>
  <c r="D987" i="1"/>
  <c r="D969" i="1"/>
  <c r="D951" i="1"/>
  <c r="D943" i="1"/>
  <c r="D935" i="1"/>
  <c r="D927" i="1"/>
  <c r="D919" i="1"/>
  <c r="D911" i="1"/>
  <c r="D903" i="1"/>
  <c r="D895" i="1"/>
  <c r="D978" i="1"/>
  <c r="D955" i="1"/>
  <c r="D947" i="1"/>
  <c r="D939" i="1"/>
  <c r="D931" i="1"/>
  <c r="D923" i="1"/>
  <c r="D915" i="1"/>
  <c r="D907" i="1"/>
  <c r="D899" i="1"/>
  <c r="D991" i="1"/>
  <c r="D982" i="1"/>
  <c r="D973" i="1"/>
  <c r="D959" i="1"/>
  <c r="D977" i="1"/>
  <c r="D954" i="1"/>
  <c r="D946" i="1"/>
  <c r="D938" i="1"/>
  <c r="D930" i="1"/>
  <c r="D922" i="1"/>
  <c r="D914" i="1"/>
  <c r="D906" i="1"/>
  <c r="D898" i="1"/>
  <c r="D986" i="1"/>
  <c r="D963" i="1"/>
  <c r="D950" i="1"/>
  <c r="D942" i="1"/>
  <c r="D934" i="1"/>
  <c r="D926" i="1"/>
  <c r="D918" i="1"/>
  <c r="D910" i="1"/>
  <c r="D902" i="1"/>
  <c r="D894" i="1"/>
  <c r="D889" i="1"/>
  <c r="D881" i="1"/>
  <c r="D873" i="1"/>
  <c r="D865" i="1"/>
  <c r="D857" i="1"/>
  <c r="D849" i="1"/>
  <c r="D841" i="1"/>
  <c r="D829" i="1"/>
  <c r="D821" i="1"/>
  <c r="D813" i="1"/>
  <c r="D805" i="1"/>
  <c r="D797" i="1"/>
  <c r="D885" i="1"/>
  <c r="D877" i="1"/>
  <c r="D869" i="1"/>
  <c r="D861" i="1"/>
  <c r="D853" i="1"/>
  <c r="D845" i="1"/>
  <c r="D837" i="1"/>
  <c r="D833" i="1"/>
  <c r="D825" i="1"/>
  <c r="D817" i="1"/>
  <c r="D809" i="1"/>
  <c r="D801" i="1"/>
  <c r="D892" i="1"/>
  <c r="D884" i="1"/>
  <c r="D876" i="1"/>
  <c r="D868" i="1"/>
  <c r="D860" i="1"/>
  <c r="D852" i="1"/>
  <c r="D844" i="1"/>
  <c r="D836" i="1"/>
  <c r="D828" i="1"/>
  <c r="D820" i="1"/>
  <c r="D812" i="1"/>
  <c r="D804" i="1"/>
  <c r="D796" i="1"/>
  <c r="D888" i="1"/>
  <c r="D880" i="1"/>
  <c r="D872" i="1"/>
  <c r="D864" i="1"/>
  <c r="D856" i="1"/>
  <c r="D848" i="1"/>
  <c r="D840" i="1"/>
  <c r="D832" i="1"/>
  <c r="D824" i="1"/>
  <c r="D816" i="1"/>
  <c r="D808" i="1"/>
  <c r="D800" i="1"/>
  <c r="D887" i="1"/>
  <c r="D879" i="1"/>
  <c r="D871" i="1"/>
  <c r="D863" i="1"/>
  <c r="D855" i="1"/>
  <c r="D847" i="1"/>
  <c r="D839" i="1"/>
  <c r="D835" i="1"/>
  <c r="D827" i="1"/>
  <c r="D819" i="1"/>
  <c r="D811" i="1"/>
  <c r="D803" i="1"/>
  <c r="D795" i="1"/>
  <c r="D891" i="1"/>
  <c r="D883" i="1"/>
  <c r="D875" i="1"/>
  <c r="D867" i="1"/>
  <c r="D859" i="1"/>
  <c r="D851" i="1"/>
  <c r="D843" i="1"/>
  <c r="D831" i="1"/>
  <c r="D823" i="1"/>
  <c r="D815" i="1"/>
  <c r="D807" i="1"/>
  <c r="D799" i="1"/>
  <c r="D890" i="1"/>
  <c r="D882" i="1"/>
  <c r="D874" i="1"/>
  <c r="D866" i="1"/>
  <c r="D858" i="1"/>
  <c r="D850" i="1"/>
  <c r="D842" i="1"/>
  <c r="D834" i="1"/>
  <c r="D826" i="1"/>
  <c r="D818" i="1"/>
  <c r="D810" i="1"/>
  <c r="D802" i="1"/>
  <c r="D794" i="1"/>
  <c r="D886" i="1"/>
  <c r="D878" i="1"/>
  <c r="D870" i="1"/>
  <c r="D862" i="1"/>
  <c r="D854" i="1"/>
  <c r="D846" i="1"/>
  <c r="D838" i="1"/>
  <c r="D830" i="1"/>
  <c r="D822" i="1"/>
  <c r="D814" i="1"/>
  <c r="D806" i="1"/>
  <c r="D798" i="1"/>
  <c r="D530" i="6"/>
  <c r="D516" i="6"/>
  <c r="D525" i="6"/>
  <c r="D542" i="6"/>
  <c r="D550" i="6"/>
  <c r="D511" i="6"/>
  <c r="D575" i="6"/>
  <c r="D553" i="6"/>
  <c r="D514" i="6"/>
  <c r="D522" i="6"/>
  <c r="D562" i="6"/>
  <c r="D515" i="6"/>
  <c r="D587" i="6"/>
  <c r="D517" i="6"/>
  <c r="D526" i="6"/>
  <c r="D534" i="6"/>
  <c r="D503" i="6"/>
  <c r="D567" i="6"/>
  <c r="D528" i="6"/>
  <c r="D536" i="6"/>
  <c r="D537" i="6"/>
  <c r="D545" i="6"/>
  <c r="D569" i="6"/>
  <c r="D546" i="6"/>
  <c r="D571" i="6"/>
  <c r="D579" i="6"/>
  <c r="D580" i="6"/>
  <c r="D509" i="6"/>
  <c r="D573" i="6"/>
  <c r="D581" i="6"/>
  <c r="D589" i="6"/>
  <c r="D590" i="6"/>
  <c r="D520" i="6"/>
  <c r="D592" i="6"/>
  <c r="D505" i="6"/>
  <c r="D521" i="6"/>
  <c r="D585" i="6"/>
  <c r="D506" i="6"/>
  <c r="D570" i="6"/>
  <c r="D508" i="6"/>
  <c r="D572" i="6"/>
  <c r="D518" i="6"/>
  <c r="D559" i="6"/>
  <c r="D584" i="6"/>
  <c r="D539" i="6"/>
  <c r="D555" i="6"/>
  <c r="D563" i="6"/>
  <c r="D540" i="6"/>
  <c r="D556" i="6"/>
  <c r="D564" i="6"/>
  <c r="D565" i="6"/>
  <c r="D582" i="6"/>
  <c r="D543" i="6"/>
  <c r="D504" i="6"/>
  <c r="D512" i="6"/>
  <c r="D576" i="6"/>
  <c r="D529" i="6"/>
  <c r="D561" i="6"/>
  <c r="D577" i="6"/>
  <c r="D593" i="6"/>
  <c r="D538" i="6"/>
  <c r="D554" i="6"/>
  <c r="D594" i="6"/>
  <c r="D524" i="6"/>
  <c r="D549" i="6"/>
  <c r="D557" i="6"/>
  <c r="D502" i="6"/>
  <c r="D510" i="6"/>
  <c r="D574" i="6"/>
  <c r="D535" i="6"/>
  <c r="D551" i="6"/>
  <c r="D560" i="6"/>
  <c r="D568" i="6"/>
  <c r="D513" i="6"/>
  <c r="D578" i="6"/>
  <c r="D586" i="6"/>
  <c r="D523" i="6"/>
  <c r="D531" i="6"/>
  <c r="D547" i="6"/>
  <c r="D541" i="6"/>
  <c r="D566" i="6"/>
  <c r="D507" i="6"/>
  <c r="D595" i="6"/>
  <c r="D532" i="6"/>
  <c r="D548" i="6"/>
  <c r="D588" i="6"/>
  <c r="D533" i="6"/>
  <c r="D558" i="6"/>
  <c r="D519" i="6"/>
  <c r="D583" i="6"/>
  <c r="D591" i="6"/>
  <c r="D544" i="6"/>
  <c r="D552" i="6"/>
  <c r="D527" i="6"/>
  <c r="F2083" i="1"/>
  <c r="F400" i="1"/>
  <c r="F698" i="1"/>
  <c r="F598" i="1"/>
  <c r="F2084" i="1"/>
  <c r="F695" i="1"/>
  <c r="F1291" i="1"/>
  <c r="E501" i="6"/>
  <c r="E204" i="6"/>
  <c r="E402" i="6"/>
  <c r="E105" i="6"/>
  <c r="E600" i="6"/>
  <c r="E303" i="6"/>
  <c r="D600" i="6"/>
  <c r="E6" i="6"/>
  <c r="D501" i="6"/>
  <c r="D699" i="6"/>
  <c r="D105" i="6"/>
  <c r="D303" i="6"/>
  <c r="D6" i="6"/>
  <c r="D402" i="6"/>
  <c r="D204" i="6"/>
  <c r="H996" i="1"/>
  <c r="G1887" i="1"/>
  <c r="G6" i="1"/>
  <c r="H1293" i="1"/>
  <c r="G1590" i="1"/>
  <c r="G2085" i="1"/>
  <c r="G798" i="1"/>
  <c r="G1194" i="1"/>
  <c r="G303" i="1"/>
  <c r="G402" i="1"/>
  <c r="H1590" i="1"/>
  <c r="G204" i="1"/>
  <c r="F699" i="1"/>
  <c r="F697" i="1"/>
  <c r="F599" i="1"/>
  <c r="F597" i="1"/>
  <c r="F1487" i="1"/>
  <c r="F501" i="1"/>
  <c r="F3" i="1"/>
  <c r="F1095" i="1"/>
  <c r="F1093" i="1"/>
  <c r="F1787" i="1"/>
  <c r="H1784" i="1"/>
  <c r="F202" i="1"/>
  <c r="F798" i="1"/>
  <c r="F796" i="1"/>
  <c r="F1688" i="1"/>
  <c r="F897" i="1"/>
  <c r="F895" i="1"/>
  <c r="F2" i="1"/>
  <c r="F1587" i="1"/>
  <c r="H1786" i="1"/>
  <c r="F1289" i="1"/>
  <c r="F201" i="1"/>
  <c r="F200" i="1"/>
  <c r="F1883" i="1"/>
  <c r="F996" i="1"/>
  <c r="F994" i="1"/>
  <c r="F1391" i="1"/>
  <c r="F1389" i="1"/>
  <c r="F1190" i="1"/>
  <c r="F1985" i="1"/>
  <c r="F1983" i="1"/>
  <c r="F794" i="1"/>
  <c r="F893" i="1"/>
  <c r="F4" i="1"/>
  <c r="F1784" i="1"/>
  <c r="H1785" i="1"/>
  <c r="F596" i="1"/>
  <c r="F992" i="1"/>
  <c r="F303" i="1"/>
  <c r="F301" i="1"/>
  <c r="F1689" i="1"/>
  <c r="F1687" i="1"/>
  <c r="F500" i="1"/>
  <c r="F498" i="1"/>
  <c r="F1094" i="1"/>
  <c r="F1092" i="1"/>
  <c r="F1785" i="1"/>
  <c r="F1788" i="1"/>
  <c r="F2082" i="1"/>
  <c r="F402" i="1"/>
  <c r="F2081" i="1"/>
  <c r="F1293" i="1"/>
  <c r="F1887" i="1"/>
  <c r="F1885" i="1"/>
  <c r="F1390" i="1"/>
  <c r="F1194" i="1"/>
  <c r="F1192" i="1"/>
  <c r="F795" i="1"/>
  <c r="F894" i="1"/>
  <c r="E398" i="6"/>
  <c r="E596" i="6"/>
  <c r="E497" i="6"/>
  <c r="E200" i="6"/>
  <c r="E101" i="6"/>
  <c r="D695" i="6"/>
  <c r="E299" i="6"/>
  <c r="D398" i="6"/>
  <c r="E2" i="6"/>
  <c r="D596" i="6"/>
  <c r="D101" i="6"/>
  <c r="D299" i="6"/>
  <c r="D497" i="6"/>
  <c r="D2" i="6"/>
  <c r="D200" i="6"/>
  <c r="H695" i="6"/>
  <c r="G695" i="6"/>
  <c r="F695" i="6"/>
  <c r="H1289" i="1"/>
  <c r="H992" i="1"/>
  <c r="G299" i="1"/>
  <c r="G1586" i="1"/>
  <c r="G1883" i="1"/>
  <c r="G794" i="1"/>
  <c r="H1586" i="1"/>
  <c r="G200" i="1"/>
  <c r="G2081" i="1"/>
  <c r="G2" i="1"/>
  <c r="G1190" i="1"/>
  <c r="G398" i="1"/>
  <c r="F398" i="1"/>
  <c r="E302" i="6"/>
  <c r="E500" i="6"/>
  <c r="E401" i="6"/>
  <c r="E104" i="6"/>
  <c r="D599" i="6"/>
  <c r="E599" i="6"/>
  <c r="E5" i="6"/>
  <c r="E203" i="6"/>
  <c r="D698" i="6"/>
  <c r="D401" i="6"/>
  <c r="D5" i="6"/>
  <c r="D203" i="6"/>
  <c r="D104" i="6"/>
  <c r="D302" i="6"/>
  <c r="D500" i="6"/>
  <c r="G2084" i="1"/>
  <c r="G5" i="1"/>
  <c r="G1193" i="1"/>
  <c r="G401" i="1"/>
  <c r="H1589" i="1"/>
  <c r="G203" i="1"/>
  <c r="H1292" i="1"/>
  <c r="H995" i="1"/>
  <c r="G302" i="1"/>
  <c r="G1589" i="1"/>
  <c r="G1886" i="1"/>
  <c r="G797" i="1"/>
  <c r="F600" i="1"/>
  <c r="F203" i="1"/>
  <c r="F105" i="1"/>
  <c r="F995" i="1"/>
  <c r="F993" i="1"/>
  <c r="F1388" i="1"/>
  <c r="F299" i="1"/>
  <c r="F1982" i="1"/>
  <c r="F1490" i="1"/>
  <c r="F1488" i="1"/>
  <c r="F499" i="1"/>
  <c r="F6" i="1"/>
  <c r="F696" i="1"/>
  <c r="F2085" i="1"/>
  <c r="F102" i="1"/>
  <c r="F104" i="1"/>
  <c r="F302" i="1"/>
  <c r="F300" i="1"/>
  <c r="F497" i="1"/>
  <c r="F5" i="1"/>
  <c r="F1091" i="1"/>
  <c r="F1590" i="1"/>
  <c r="F1588" i="1"/>
  <c r="H1788" i="1"/>
  <c r="E102" i="6"/>
  <c r="E597" i="6"/>
  <c r="E300" i="6"/>
  <c r="E498" i="6"/>
  <c r="E201" i="6"/>
  <c r="E399" i="6"/>
  <c r="D696" i="6"/>
  <c r="D399" i="6"/>
  <c r="D597" i="6"/>
  <c r="E3" i="6"/>
  <c r="D498" i="6"/>
  <c r="D3" i="6"/>
  <c r="D201" i="6"/>
  <c r="D300" i="6"/>
  <c r="D102" i="6"/>
  <c r="G1587" i="1"/>
  <c r="G2082" i="1"/>
  <c r="G795" i="1"/>
  <c r="G1191" i="1"/>
  <c r="H1587" i="1"/>
  <c r="G201" i="1"/>
  <c r="H1290" i="1"/>
  <c r="H993" i="1"/>
  <c r="G300" i="1"/>
  <c r="G1884" i="1"/>
  <c r="G3" i="1"/>
  <c r="G399" i="1"/>
  <c r="E598" i="6"/>
  <c r="E499" i="6"/>
  <c r="E202" i="6"/>
  <c r="E400" i="6"/>
  <c r="E103" i="6"/>
  <c r="E301" i="6"/>
  <c r="D598" i="6"/>
  <c r="D499" i="6"/>
  <c r="D301" i="6"/>
  <c r="D202" i="6"/>
  <c r="D400" i="6"/>
  <c r="E4" i="6"/>
  <c r="D103" i="6"/>
  <c r="D697" i="6"/>
  <c r="D4" i="6"/>
  <c r="G1192" i="1"/>
  <c r="H994" i="1"/>
  <c r="G400" i="1"/>
  <c r="G202" i="1"/>
  <c r="G1885" i="1"/>
  <c r="H1291" i="1"/>
  <c r="G301" i="1"/>
  <c r="G1588" i="1"/>
  <c r="G796" i="1"/>
  <c r="G4" i="1"/>
  <c r="H1588" i="1"/>
  <c r="G2083" i="1"/>
  <c r="F401" i="1"/>
  <c r="F399" i="1"/>
  <c r="F1292" i="1"/>
  <c r="F1290" i="1"/>
  <c r="F204" i="1"/>
  <c r="F103" i="1"/>
  <c r="F101" i="1"/>
  <c r="F1886" i="1"/>
  <c r="F1884" i="1"/>
  <c r="F1392" i="1"/>
  <c r="F1193" i="1"/>
  <c r="F1191" i="1"/>
  <c r="F1986" i="1"/>
  <c r="F1984" i="1"/>
  <c r="F797" i="1"/>
  <c r="F1491" i="1"/>
  <c r="F1489" i="1"/>
  <c r="F896" i="1"/>
  <c r="F1586" i="1"/>
  <c r="H1787" i="1"/>
  <c r="H79" i="6"/>
  <c r="H31" i="6"/>
  <c r="H16" i="6"/>
  <c r="H24" i="6"/>
  <c r="H40" i="6"/>
  <c r="H72" i="6"/>
  <c r="H14" i="6"/>
  <c r="H87" i="6"/>
  <c r="H78" i="6"/>
  <c r="H7" i="6"/>
  <c r="H39" i="6"/>
  <c r="H95" i="6"/>
  <c r="H48" i="6"/>
  <c r="H47" i="6"/>
  <c r="H55" i="6"/>
  <c r="H15" i="6"/>
  <c r="H23" i="6"/>
  <c r="H63" i="6"/>
  <c r="H22" i="6"/>
  <c r="H56" i="6"/>
  <c r="H70" i="6"/>
  <c r="H71" i="6"/>
  <c r="H8" i="6"/>
  <c r="H32" i="6"/>
  <c r="H73" i="6"/>
  <c r="H42" i="6"/>
  <c r="H10" i="6"/>
  <c r="H74" i="6"/>
  <c r="H82" i="6"/>
  <c r="H88" i="6"/>
  <c r="H17" i="6"/>
  <c r="H25" i="6"/>
  <c r="H81" i="6"/>
  <c r="H34" i="6"/>
  <c r="H66" i="6"/>
  <c r="H9" i="6"/>
  <c r="H33" i="6"/>
  <c r="H18" i="6"/>
  <c r="H58" i="6"/>
  <c r="H46" i="6"/>
  <c r="H41" i="6"/>
  <c r="H96" i="6"/>
  <c r="H38" i="6"/>
  <c r="H50" i="6"/>
  <c r="H57" i="6"/>
  <c r="H89" i="6"/>
  <c r="H97" i="6"/>
  <c r="H26" i="6"/>
  <c r="H64" i="6"/>
  <c r="H80" i="6"/>
  <c r="H49" i="6"/>
  <c r="H65" i="6"/>
  <c r="H94" i="6"/>
  <c r="H90" i="6"/>
  <c r="H98" i="6"/>
  <c r="H62" i="6"/>
  <c r="H91" i="6"/>
  <c r="H86" i="6"/>
  <c r="H21" i="6"/>
  <c r="H99" i="6"/>
  <c r="H12" i="6"/>
  <c r="H28" i="6"/>
  <c r="H60" i="6"/>
  <c r="H92" i="6"/>
  <c r="H13" i="6"/>
  <c r="H45" i="6"/>
  <c r="H54" i="6"/>
  <c r="H29" i="6"/>
  <c r="H69" i="6"/>
  <c r="H36" i="6"/>
  <c r="H68" i="6"/>
  <c r="H100" i="6"/>
  <c r="H11" i="6"/>
  <c r="H20" i="6"/>
  <c r="H44" i="6"/>
  <c r="H76" i="6"/>
  <c r="H43" i="6"/>
  <c r="H51" i="6"/>
  <c r="H59" i="6"/>
  <c r="H67" i="6"/>
  <c r="H75" i="6"/>
  <c r="H30" i="6"/>
  <c r="H61" i="6"/>
  <c r="H19" i="6"/>
  <c r="H27" i="6"/>
  <c r="H35" i="6"/>
  <c r="H83" i="6"/>
  <c r="H52" i="6"/>
  <c r="H84" i="6"/>
  <c r="H37" i="6"/>
  <c r="H53" i="6"/>
  <c r="H93" i="6"/>
  <c r="H85" i="6"/>
  <c r="H77" i="6"/>
  <c r="G173" i="1"/>
  <c r="G109" i="1"/>
  <c r="G170" i="1"/>
  <c r="G141" i="1"/>
  <c r="G127" i="1"/>
  <c r="G138" i="1"/>
  <c r="G125" i="1"/>
  <c r="G162" i="1"/>
  <c r="G199" i="1"/>
  <c r="G148" i="1"/>
  <c r="G177" i="1"/>
  <c r="G113" i="1"/>
  <c r="G158" i="1"/>
  <c r="G175" i="1"/>
  <c r="G147" i="1"/>
  <c r="G192" i="1"/>
  <c r="G128" i="1"/>
  <c r="G197" i="1"/>
  <c r="G117" i="1"/>
  <c r="G154" i="1"/>
  <c r="G103" i="1"/>
  <c r="G140" i="1"/>
  <c r="G169" i="1"/>
  <c r="G105" i="1"/>
  <c r="G150" i="1"/>
  <c r="G119" i="1"/>
  <c r="G139" i="1"/>
  <c r="G184" i="1"/>
  <c r="G120" i="1"/>
  <c r="G189" i="1"/>
  <c r="G101" i="1"/>
  <c r="G146" i="1"/>
  <c r="G196" i="1"/>
  <c r="G132" i="1"/>
  <c r="G161" i="1"/>
  <c r="G159" i="1"/>
  <c r="G142" i="1"/>
  <c r="G195" i="1"/>
  <c r="G131" i="1"/>
  <c r="G176" i="1"/>
  <c r="G112" i="1"/>
  <c r="G181" i="1"/>
  <c r="G183" i="1"/>
  <c r="G130" i="1"/>
  <c r="G188" i="1"/>
  <c r="G124" i="1"/>
  <c r="G153" i="1"/>
  <c r="G198" i="1"/>
  <c r="G134" i="1"/>
  <c r="G187" i="1"/>
  <c r="G123" i="1"/>
  <c r="G168" i="1"/>
  <c r="G104" i="1"/>
  <c r="G165" i="1"/>
  <c r="G143" i="1"/>
  <c r="G122" i="1"/>
  <c r="G180" i="1"/>
  <c r="G116" i="1"/>
  <c r="G145" i="1"/>
  <c r="G190" i="1"/>
  <c r="G126" i="1"/>
  <c r="G179" i="1"/>
  <c r="G115" i="1"/>
  <c r="G160" i="1"/>
  <c r="G167" i="1"/>
  <c r="G157" i="1"/>
  <c r="G194" i="1"/>
  <c r="G114" i="1"/>
  <c r="G172" i="1"/>
  <c r="G108" i="1"/>
  <c r="G137" i="1"/>
  <c r="G182" i="1"/>
  <c r="G118" i="1"/>
  <c r="G171" i="1"/>
  <c r="G107" i="1"/>
  <c r="G152" i="1"/>
  <c r="G111" i="1"/>
  <c r="G149" i="1"/>
  <c r="G186" i="1"/>
  <c r="G106" i="1"/>
  <c r="G164" i="1"/>
  <c r="G193" i="1"/>
  <c r="G129" i="1"/>
  <c r="G174" i="1"/>
  <c r="G110" i="1"/>
  <c r="G163" i="1"/>
  <c r="G191" i="1"/>
  <c r="G144" i="1"/>
  <c r="G133" i="1"/>
  <c r="G178" i="1"/>
  <c r="G151" i="1"/>
  <c r="G156" i="1"/>
  <c r="G185" i="1"/>
  <c r="G121" i="1"/>
  <c r="G166" i="1"/>
  <c r="G102" i="1"/>
  <c r="G155" i="1"/>
  <c r="G135" i="1"/>
  <c r="G136" i="1"/>
  <c r="H650" i="1"/>
  <c r="H679" i="1"/>
  <c r="H615" i="1"/>
  <c r="H652" i="1"/>
  <c r="H689" i="1"/>
  <c r="H625" i="1"/>
  <c r="H662" i="1"/>
  <c r="H642" i="1"/>
  <c r="H671" i="1"/>
  <c r="H607" i="1"/>
  <c r="H644" i="1"/>
  <c r="H634" i="1"/>
  <c r="H663" i="1"/>
  <c r="H599" i="1"/>
  <c r="H636" i="1"/>
  <c r="H673" i="1"/>
  <c r="H690" i="1"/>
  <c r="H626" i="1"/>
  <c r="H655" i="1"/>
  <c r="H692" i="1"/>
  <c r="H628" i="1"/>
  <c r="H665" i="1"/>
  <c r="H601" i="1"/>
  <c r="H638" i="1"/>
  <c r="H682" i="1"/>
  <c r="H618" i="1"/>
  <c r="H647" i="1"/>
  <c r="H684" i="1"/>
  <c r="H620" i="1"/>
  <c r="H657" i="1"/>
  <c r="H694" i="1"/>
  <c r="H630" i="1"/>
  <c r="H667" i="1"/>
  <c r="H603" i="1"/>
  <c r="H632" i="1"/>
  <c r="H669" i="1"/>
  <c r="H605" i="1"/>
  <c r="H674" i="1"/>
  <c r="H610" i="1"/>
  <c r="H639" i="1"/>
  <c r="H676" i="1"/>
  <c r="H658" i="1"/>
  <c r="H687" i="1"/>
  <c r="H623" i="1"/>
  <c r="H660" i="1"/>
  <c r="H596" i="1"/>
  <c r="H633" i="1"/>
  <c r="H670" i="1"/>
  <c r="H606" i="1"/>
  <c r="H643" i="1"/>
  <c r="H672" i="1"/>
  <c r="H604" i="1"/>
  <c r="H654" i="1"/>
  <c r="H659" i="1"/>
  <c r="H664" i="1"/>
  <c r="H693" i="1"/>
  <c r="H621" i="1"/>
  <c r="H681" i="1"/>
  <c r="H646" i="1"/>
  <c r="H651" i="1"/>
  <c r="H656" i="1"/>
  <c r="H685" i="1"/>
  <c r="H613" i="1"/>
  <c r="H649" i="1"/>
  <c r="H622" i="1"/>
  <c r="H635" i="1"/>
  <c r="H648" i="1"/>
  <c r="H677" i="1"/>
  <c r="H597" i="1"/>
  <c r="H666" i="1"/>
  <c r="H641" i="1"/>
  <c r="H614" i="1"/>
  <c r="H627" i="1"/>
  <c r="H640" i="1"/>
  <c r="H661" i="1"/>
  <c r="H602" i="1"/>
  <c r="H617" i="1"/>
  <c r="H598" i="1"/>
  <c r="H619" i="1"/>
  <c r="H624" i="1"/>
  <c r="H653" i="1"/>
  <c r="H631" i="1"/>
  <c r="H609" i="1"/>
  <c r="H691" i="1"/>
  <c r="H611" i="1"/>
  <c r="H616" i="1"/>
  <c r="H645" i="1"/>
  <c r="H668" i="1"/>
  <c r="H686" i="1"/>
  <c r="H683" i="1"/>
  <c r="H688" i="1"/>
  <c r="H608" i="1"/>
  <c r="H637" i="1"/>
  <c r="H612" i="1"/>
  <c r="H678" i="1"/>
  <c r="H675" i="1"/>
  <c r="H680" i="1"/>
  <c r="H600" i="1"/>
  <c r="H629" i="1"/>
  <c r="H930" i="1"/>
  <c r="H967" i="1"/>
  <c r="H903" i="1"/>
  <c r="H940" i="1"/>
  <c r="H969" i="1"/>
  <c r="H905" i="1"/>
  <c r="H942" i="1"/>
  <c r="H979" i="1"/>
  <c r="H915" i="1"/>
  <c r="H944" i="1"/>
  <c r="H981" i="1"/>
  <c r="H917" i="1"/>
  <c r="H986" i="1"/>
  <c r="H922" i="1"/>
  <c r="H959" i="1"/>
  <c r="H895" i="1"/>
  <c r="H932" i="1"/>
  <c r="H961" i="1"/>
  <c r="H897" i="1"/>
  <c r="H934" i="1"/>
  <c r="H971" i="1"/>
  <c r="H907" i="1"/>
  <c r="H936" i="1"/>
  <c r="H973" i="1"/>
  <c r="H909" i="1"/>
  <c r="H978" i="1"/>
  <c r="H914" i="1"/>
  <c r="H951" i="1"/>
  <c r="H988" i="1"/>
  <c r="H924" i="1"/>
  <c r="H953" i="1"/>
  <c r="H990" i="1"/>
  <c r="H926" i="1"/>
  <c r="H963" i="1"/>
  <c r="H899" i="1"/>
  <c r="H928" i="1"/>
  <c r="H965" i="1"/>
  <c r="H901" i="1"/>
  <c r="H970" i="1"/>
  <c r="H906" i="1"/>
  <c r="H943" i="1"/>
  <c r="H980" i="1"/>
  <c r="H916" i="1"/>
  <c r="H945" i="1"/>
  <c r="H982" i="1"/>
  <c r="H918" i="1"/>
  <c r="H955" i="1"/>
  <c r="H984" i="1"/>
  <c r="H920" i="1"/>
  <c r="H957" i="1"/>
  <c r="H893" i="1"/>
  <c r="H962" i="1"/>
  <c r="H898" i="1"/>
  <c r="H935" i="1"/>
  <c r="H972" i="1"/>
  <c r="H908" i="1"/>
  <c r="H937" i="1"/>
  <c r="H974" i="1"/>
  <c r="H910" i="1"/>
  <c r="H947" i="1"/>
  <c r="H976" i="1"/>
  <c r="H912" i="1"/>
  <c r="H949" i="1"/>
  <c r="H954" i="1"/>
  <c r="H991" i="1"/>
  <c r="H927" i="1"/>
  <c r="H964" i="1"/>
  <c r="H900" i="1"/>
  <c r="H929" i="1"/>
  <c r="H966" i="1"/>
  <c r="H902" i="1"/>
  <c r="H939" i="1"/>
  <c r="H968" i="1"/>
  <c r="H904" i="1"/>
  <c r="H941" i="1"/>
  <c r="H946" i="1"/>
  <c r="H983" i="1"/>
  <c r="H919" i="1"/>
  <c r="H956" i="1"/>
  <c r="H985" i="1"/>
  <c r="H921" i="1"/>
  <c r="H958" i="1"/>
  <c r="H894" i="1"/>
  <c r="H931" i="1"/>
  <c r="H960" i="1"/>
  <c r="H896" i="1"/>
  <c r="H933" i="1"/>
  <c r="H938" i="1"/>
  <c r="H975" i="1"/>
  <c r="H911" i="1"/>
  <c r="H948" i="1"/>
  <c r="H977" i="1"/>
  <c r="H913" i="1"/>
  <c r="H950" i="1"/>
  <c r="H987" i="1"/>
  <c r="H923" i="1"/>
  <c r="H952" i="1"/>
  <c r="H989" i="1"/>
  <c r="H925" i="1"/>
  <c r="H170" i="1"/>
  <c r="H106" i="1"/>
  <c r="H151" i="1"/>
  <c r="H132" i="1"/>
  <c r="H161" i="1"/>
  <c r="H198" i="1"/>
  <c r="H134" i="1"/>
  <c r="H187" i="1"/>
  <c r="H123" i="1"/>
  <c r="H160" i="1"/>
  <c r="H172" i="1"/>
  <c r="H149" i="1"/>
  <c r="H162" i="1"/>
  <c r="H196" i="1"/>
  <c r="H143" i="1"/>
  <c r="H180" i="1"/>
  <c r="H153" i="1"/>
  <c r="H190" i="1"/>
  <c r="H126" i="1"/>
  <c r="H179" i="1"/>
  <c r="H115" i="1"/>
  <c r="H152" i="1"/>
  <c r="H116" i="1"/>
  <c r="H141" i="1"/>
  <c r="H154" i="1"/>
  <c r="H199" i="1"/>
  <c r="H135" i="1"/>
  <c r="H164" i="1"/>
  <c r="H145" i="1"/>
  <c r="H182" i="1"/>
  <c r="H118" i="1"/>
  <c r="H171" i="1"/>
  <c r="H107" i="1"/>
  <c r="H144" i="1"/>
  <c r="H197" i="1"/>
  <c r="H133" i="1"/>
  <c r="H146" i="1"/>
  <c r="H191" i="1"/>
  <c r="H127" i="1"/>
  <c r="H124" i="1"/>
  <c r="H137" i="1"/>
  <c r="H174" i="1"/>
  <c r="H110" i="1"/>
  <c r="H163" i="1"/>
  <c r="H156" i="1"/>
  <c r="H136" i="1"/>
  <c r="H189" i="1"/>
  <c r="H125" i="1"/>
  <c r="H138" i="1"/>
  <c r="H183" i="1"/>
  <c r="H119" i="1"/>
  <c r="H193" i="1"/>
  <c r="H129" i="1"/>
  <c r="H166" i="1"/>
  <c r="H102" i="1"/>
  <c r="H155" i="1"/>
  <c r="H192" i="1"/>
  <c r="H128" i="1"/>
  <c r="H181" i="1"/>
  <c r="H117" i="1"/>
  <c r="H194" i="1"/>
  <c r="H130" i="1"/>
  <c r="H175" i="1"/>
  <c r="H111" i="1"/>
  <c r="H185" i="1"/>
  <c r="H121" i="1"/>
  <c r="H158" i="1"/>
  <c r="H140" i="1"/>
  <c r="H147" i="1"/>
  <c r="H184" i="1"/>
  <c r="H120" i="1"/>
  <c r="H173" i="1"/>
  <c r="H109" i="1"/>
  <c r="H186" i="1"/>
  <c r="H122" i="1"/>
  <c r="H167" i="1"/>
  <c r="H103" i="1"/>
  <c r="H177" i="1"/>
  <c r="H113" i="1"/>
  <c r="H150" i="1"/>
  <c r="H108" i="1"/>
  <c r="H139" i="1"/>
  <c r="H176" i="1"/>
  <c r="H112" i="1"/>
  <c r="H165" i="1"/>
  <c r="H101" i="1"/>
  <c r="H178" i="1"/>
  <c r="H114" i="1"/>
  <c r="H159" i="1"/>
  <c r="H188" i="1"/>
  <c r="H169" i="1"/>
  <c r="H105" i="1"/>
  <c r="H142" i="1"/>
  <c r="H195" i="1"/>
  <c r="H131" i="1"/>
  <c r="H168" i="1"/>
  <c r="H104" i="1"/>
  <c r="H157" i="1"/>
  <c r="H148" i="1"/>
  <c r="K35" i="7"/>
  <c r="K38" i="7"/>
  <c r="K36" i="7"/>
  <c r="K34" i="7"/>
  <c r="K37" i="7"/>
  <c r="K33" i="7"/>
  <c r="H105" i="6" s="1"/>
  <c r="G1437" i="1"/>
  <c r="G1474" i="1"/>
  <c r="G1410" i="1"/>
  <c r="G1439" i="1"/>
  <c r="G1476" i="1"/>
  <c r="G1412" i="1"/>
  <c r="G1449" i="1"/>
  <c r="G1486" i="1"/>
  <c r="G1422" i="1"/>
  <c r="G1459" i="1"/>
  <c r="G1395" i="1"/>
  <c r="G1424" i="1"/>
  <c r="G1429" i="1"/>
  <c r="G1466" i="1"/>
  <c r="G1402" i="1"/>
  <c r="G1431" i="1"/>
  <c r="G1468" i="1"/>
  <c r="G1404" i="1"/>
  <c r="G1441" i="1"/>
  <c r="G1478" i="1"/>
  <c r="G1414" i="1"/>
  <c r="G1451" i="1"/>
  <c r="G1480" i="1"/>
  <c r="G1416" i="1"/>
  <c r="G1485" i="1"/>
  <c r="G1421" i="1"/>
  <c r="G1458" i="1"/>
  <c r="G1394" i="1"/>
  <c r="G1423" i="1"/>
  <c r="G1460" i="1"/>
  <c r="G1396" i="1"/>
  <c r="G1433" i="1"/>
  <c r="G1470" i="1"/>
  <c r="G1406" i="1"/>
  <c r="G1443" i="1"/>
  <c r="G1472" i="1"/>
  <c r="G1408" i="1"/>
  <c r="G1477" i="1"/>
  <c r="G1413" i="1"/>
  <c r="G1450" i="1"/>
  <c r="G1479" i="1"/>
  <c r="G1415" i="1"/>
  <c r="G1452" i="1"/>
  <c r="G1388" i="1"/>
  <c r="G1425" i="1"/>
  <c r="G1462" i="1"/>
  <c r="G1398" i="1"/>
  <c r="G1435" i="1"/>
  <c r="G1464" i="1"/>
  <c r="G1400" i="1"/>
  <c r="G1469" i="1"/>
  <c r="G1405" i="1"/>
  <c r="G1442" i="1"/>
  <c r="G1471" i="1"/>
  <c r="G1407" i="1"/>
  <c r="G1444" i="1"/>
  <c r="G1481" i="1"/>
  <c r="G1417" i="1"/>
  <c r="G1454" i="1"/>
  <c r="G1390" i="1"/>
  <c r="G1427" i="1"/>
  <c r="G1456" i="1"/>
  <c r="G1392" i="1"/>
  <c r="G1461" i="1"/>
  <c r="G1397" i="1"/>
  <c r="G1434" i="1"/>
  <c r="G1463" i="1"/>
  <c r="G1399" i="1"/>
  <c r="G1436" i="1"/>
  <c r="G1473" i="1"/>
  <c r="G1409" i="1"/>
  <c r="G1446" i="1"/>
  <c r="G1483" i="1"/>
  <c r="G1419" i="1"/>
  <c r="G1448" i="1"/>
  <c r="G1453" i="1"/>
  <c r="G1389" i="1"/>
  <c r="G1426" i="1"/>
  <c r="G1455" i="1"/>
  <c r="G1391" i="1"/>
  <c r="G1428" i="1"/>
  <c r="G1465" i="1"/>
  <c r="G1401" i="1"/>
  <c r="G1438" i="1"/>
  <c r="G1475" i="1"/>
  <c r="G1411" i="1"/>
  <c r="G1440" i="1"/>
  <c r="G1445" i="1"/>
  <c r="G1482" i="1"/>
  <c r="G1418" i="1"/>
  <c r="G1447" i="1"/>
  <c r="G1484" i="1"/>
  <c r="G1420" i="1"/>
  <c r="G1457" i="1"/>
  <c r="G1393" i="1"/>
  <c r="G1430" i="1"/>
  <c r="G1467" i="1"/>
  <c r="G1403" i="1"/>
  <c r="G1432" i="1"/>
  <c r="H2138" i="1"/>
  <c r="H2175" i="1"/>
  <c r="H2111" i="1"/>
  <c r="H2140" i="1"/>
  <c r="H2177" i="1"/>
  <c r="H2113" i="1"/>
  <c r="H2150" i="1"/>
  <c r="H2086" i="1"/>
  <c r="H2123" i="1"/>
  <c r="H2160" i="1"/>
  <c r="H2096" i="1"/>
  <c r="H2125" i="1"/>
  <c r="H2130" i="1"/>
  <c r="H2167" i="1"/>
  <c r="H2103" i="1"/>
  <c r="H2132" i="1"/>
  <c r="H2169" i="1"/>
  <c r="H2105" i="1"/>
  <c r="H2142" i="1"/>
  <c r="H2179" i="1"/>
  <c r="H2115" i="1"/>
  <c r="H2152" i="1"/>
  <c r="H2088" i="1"/>
  <c r="H2117" i="1"/>
  <c r="H2122" i="1"/>
  <c r="H2159" i="1"/>
  <c r="H2095" i="1"/>
  <c r="H2124" i="1"/>
  <c r="H2161" i="1"/>
  <c r="H2097" i="1"/>
  <c r="H2134" i="1"/>
  <c r="H2171" i="1"/>
  <c r="H2107" i="1"/>
  <c r="H2144" i="1"/>
  <c r="H2173" i="1"/>
  <c r="H2109" i="1"/>
  <c r="H2178" i="1"/>
  <c r="H2114" i="1"/>
  <c r="H2151" i="1"/>
  <c r="H2087" i="1"/>
  <c r="H2116" i="1"/>
  <c r="H2153" i="1"/>
  <c r="H2089" i="1"/>
  <c r="H2126" i="1"/>
  <c r="H2163" i="1"/>
  <c r="H2099" i="1"/>
  <c r="H2136" i="1"/>
  <c r="H2165" i="1"/>
  <c r="H2101" i="1"/>
  <c r="H2170" i="1"/>
  <c r="H2106" i="1"/>
  <c r="H2143" i="1"/>
  <c r="H2172" i="1"/>
  <c r="H2108" i="1"/>
  <c r="H2145" i="1"/>
  <c r="H2081" i="1"/>
  <c r="H2118" i="1"/>
  <c r="H2155" i="1"/>
  <c r="H2091" i="1"/>
  <c r="H2128" i="1"/>
  <c r="H2157" i="1"/>
  <c r="H2093" i="1"/>
  <c r="H2162" i="1"/>
  <c r="H2098" i="1"/>
  <c r="H2135" i="1"/>
  <c r="H2164" i="1"/>
  <c r="H2100" i="1"/>
  <c r="H2137" i="1"/>
  <c r="H2174" i="1"/>
  <c r="H2110" i="1"/>
  <c r="H2147" i="1"/>
  <c r="H2083" i="1"/>
  <c r="H2120" i="1"/>
  <c r="H2149" i="1"/>
  <c r="H2085" i="1"/>
  <c r="H2154" i="1"/>
  <c r="H2090" i="1"/>
  <c r="H2127" i="1"/>
  <c r="H2156" i="1"/>
  <c r="H2092" i="1"/>
  <c r="H2129" i="1"/>
  <c r="H2166" i="1"/>
  <c r="H2102" i="1"/>
  <c r="H2139" i="1"/>
  <c r="H2176" i="1"/>
  <c r="H2112" i="1"/>
  <c r="H2141" i="1"/>
  <c r="H2146" i="1"/>
  <c r="H2082" i="1"/>
  <c r="H2119" i="1"/>
  <c r="H2148" i="1"/>
  <c r="H2084" i="1"/>
  <c r="H2121" i="1"/>
  <c r="H2158" i="1"/>
  <c r="H2094" i="1"/>
  <c r="H2131" i="1"/>
  <c r="H2168" i="1"/>
  <c r="H2104" i="1"/>
  <c r="H2133" i="1"/>
  <c r="H1562" i="1"/>
  <c r="H1498" i="1"/>
  <c r="H1535" i="1"/>
  <c r="H1572" i="1"/>
  <c r="H1508" i="1"/>
  <c r="H1545" i="1"/>
  <c r="H1582" i="1"/>
  <c r="H1518" i="1"/>
  <c r="H1547" i="1"/>
  <c r="H1584" i="1"/>
  <c r="H1520" i="1"/>
  <c r="H1557" i="1"/>
  <c r="H1493" i="1"/>
  <c r="H1554" i="1"/>
  <c r="H1490" i="1"/>
  <c r="H1527" i="1"/>
  <c r="H1564" i="1"/>
  <c r="H1500" i="1"/>
  <c r="H1537" i="1"/>
  <c r="H1574" i="1"/>
  <c r="H1510" i="1"/>
  <c r="H1539" i="1"/>
  <c r="H1576" i="1"/>
  <c r="H1512" i="1"/>
  <c r="H1549" i="1"/>
  <c r="H1546" i="1"/>
  <c r="H1583" i="1"/>
  <c r="H1519" i="1"/>
  <c r="H1556" i="1"/>
  <c r="H1492" i="1"/>
  <c r="H1529" i="1"/>
  <c r="H1566" i="1"/>
  <c r="H1502" i="1"/>
  <c r="H1531" i="1"/>
  <c r="H1568" i="1"/>
  <c r="H1504" i="1"/>
  <c r="H1541" i="1"/>
  <c r="H1538" i="1"/>
  <c r="H1575" i="1"/>
  <c r="H1511" i="1"/>
  <c r="H1548" i="1"/>
  <c r="H1585" i="1"/>
  <c r="H1521" i="1"/>
  <c r="H1558" i="1"/>
  <c r="H1494" i="1"/>
  <c r="H1523" i="1"/>
  <c r="H1560" i="1"/>
  <c r="H1496" i="1"/>
  <c r="H1533" i="1"/>
  <c r="H1530" i="1"/>
  <c r="H1567" i="1"/>
  <c r="H1503" i="1"/>
  <c r="H1540" i="1"/>
  <c r="H1577" i="1"/>
  <c r="H1513" i="1"/>
  <c r="H1550" i="1"/>
  <c r="H1579" i="1"/>
  <c r="H1515" i="1"/>
  <c r="H1552" i="1"/>
  <c r="H1488" i="1"/>
  <c r="H1525" i="1"/>
  <c r="H1522" i="1"/>
  <c r="H1559" i="1"/>
  <c r="H1495" i="1"/>
  <c r="H1532" i="1"/>
  <c r="H1569" i="1"/>
  <c r="H1505" i="1"/>
  <c r="H1542" i="1"/>
  <c r="H1571" i="1"/>
  <c r="H1507" i="1"/>
  <c r="H1544" i="1"/>
  <c r="H1581" i="1"/>
  <c r="H1517" i="1"/>
  <c r="H1578" i="1"/>
  <c r="H1514" i="1"/>
  <c r="H1551" i="1"/>
  <c r="H1487" i="1"/>
  <c r="H1524" i="1"/>
  <c r="H1561" i="1"/>
  <c r="H1497" i="1"/>
  <c r="H1534" i="1"/>
  <c r="H1563" i="1"/>
  <c r="H1499" i="1"/>
  <c r="H1536" i="1"/>
  <c r="H1573" i="1"/>
  <c r="H1509" i="1"/>
  <c r="H1570" i="1"/>
  <c r="H1506" i="1"/>
  <c r="H1543" i="1"/>
  <c r="H1580" i="1"/>
  <c r="H1516" i="1"/>
  <c r="H1553" i="1"/>
  <c r="H1489" i="1"/>
  <c r="H1526" i="1"/>
  <c r="H1555" i="1"/>
  <c r="H1491" i="1"/>
  <c r="H1528" i="1"/>
  <c r="H1565" i="1"/>
  <c r="H1501" i="1"/>
  <c r="G1861" i="1"/>
  <c r="G1797" i="1"/>
  <c r="G1834" i="1"/>
  <c r="G1871" i="1"/>
  <c r="G1807" i="1"/>
  <c r="G1836" i="1"/>
  <c r="G1873" i="1"/>
  <c r="G1809" i="1"/>
  <c r="G1846" i="1"/>
  <c r="G1875" i="1"/>
  <c r="G1811" i="1"/>
  <c r="G1848" i="1"/>
  <c r="G1784" i="1"/>
  <c r="G1853" i="1"/>
  <c r="G1789" i="1"/>
  <c r="G1826" i="1"/>
  <c r="G1863" i="1"/>
  <c r="G1799" i="1"/>
  <c r="G1828" i="1"/>
  <c r="G1865" i="1"/>
  <c r="G1801" i="1"/>
  <c r="G1838" i="1"/>
  <c r="G1867" i="1"/>
  <c r="G1803" i="1"/>
  <c r="G1840" i="1"/>
  <c r="G1845" i="1"/>
  <c r="G1882" i="1"/>
  <c r="G1818" i="1"/>
  <c r="G1855" i="1"/>
  <c r="G1791" i="1"/>
  <c r="G1820" i="1"/>
  <c r="G1857" i="1"/>
  <c r="G1793" i="1"/>
  <c r="G1830" i="1"/>
  <c r="G1859" i="1"/>
  <c r="G1795" i="1"/>
  <c r="G1832" i="1"/>
  <c r="G1837" i="1"/>
  <c r="G1874" i="1"/>
  <c r="G1810" i="1"/>
  <c r="G1847" i="1"/>
  <c r="G1876" i="1"/>
  <c r="G1812" i="1"/>
  <c r="G1849" i="1"/>
  <c r="G1785" i="1"/>
  <c r="G1822" i="1"/>
  <c r="G1851" i="1"/>
  <c r="G1787" i="1"/>
  <c r="G1824" i="1"/>
  <c r="G1829" i="1"/>
  <c r="G1866" i="1"/>
  <c r="G1802" i="1"/>
  <c r="G1839" i="1"/>
  <c r="G1868" i="1"/>
  <c r="G1804" i="1"/>
  <c r="G1841" i="1"/>
  <c r="G1878" i="1"/>
  <c r="G1814" i="1"/>
  <c r="G1843" i="1"/>
  <c r="G1880" i="1"/>
  <c r="G1816" i="1"/>
  <c r="G1821" i="1"/>
  <c r="G1858" i="1"/>
  <c r="G1794" i="1"/>
  <c r="G1831" i="1"/>
  <c r="G1860" i="1"/>
  <c r="G1796" i="1"/>
  <c r="G1833" i="1"/>
  <c r="G1870" i="1"/>
  <c r="G1806" i="1"/>
  <c r="G1835" i="1"/>
  <c r="G1872" i="1"/>
  <c r="G1808" i="1"/>
  <c r="G1877" i="1"/>
  <c r="G1813" i="1"/>
  <c r="G1850" i="1"/>
  <c r="G1786" i="1"/>
  <c r="G1823" i="1"/>
  <c r="G1852" i="1"/>
  <c r="G1788" i="1"/>
  <c r="G1825" i="1"/>
  <c r="G1862" i="1"/>
  <c r="G1798" i="1"/>
  <c r="G1827" i="1"/>
  <c r="G1864" i="1"/>
  <c r="G1800" i="1"/>
  <c r="G1869" i="1"/>
  <c r="G1805" i="1"/>
  <c r="G1842" i="1"/>
  <c r="G1879" i="1"/>
  <c r="G1815" i="1"/>
  <c r="G1844" i="1"/>
  <c r="G1881" i="1"/>
  <c r="G1817" i="1"/>
  <c r="G1854" i="1"/>
  <c r="G1790" i="1"/>
  <c r="G1819" i="1"/>
  <c r="G1856" i="1"/>
  <c r="G1792" i="1"/>
  <c r="G32" i="7"/>
  <c r="G38" i="7"/>
  <c r="G37" i="7"/>
  <c r="G34" i="7"/>
  <c r="G36" i="7"/>
  <c r="G1373" i="1"/>
  <c r="G1309" i="1"/>
  <c r="G1346" i="1"/>
  <c r="G1383" i="1"/>
  <c r="G1319" i="1"/>
  <c r="G1348" i="1"/>
  <c r="G1385" i="1"/>
  <c r="G1321" i="1"/>
  <c r="G1358" i="1"/>
  <c r="G1294" i="1"/>
  <c r="G1331" i="1"/>
  <c r="G1368" i="1"/>
  <c r="G1304" i="1"/>
  <c r="G1365" i="1"/>
  <c r="G1301" i="1"/>
  <c r="G1338" i="1"/>
  <c r="G1375" i="1"/>
  <c r="G1311" i="1"/>
  <c r="G1340" i="1"/>
  <c r="G1377" i="1"/>
  <c r="G1313" i="1"/>
  <c r="G1350" i="1"/>
  <c r="G1387" i="1"/>
  <c r="G1323" i="1"/>
  <c r="G1360" i="1"/>
  <c r="G1296" i="1"/>
  <c r="G1357" i="1"/>
  <c r="G1293" i="1"/>
  <c r="G1330" i="1"/>
  <c r="G1367" i="1"/>
  <c r="G1303" i="1"/>
  <c r="G1332" i="1"/>
  <c r="G1369" i="1"/>
  <c r="G1305" i="1"/>
  <c r="G1342" i="1"/>
  <c r="G1379" i="1"/>
  <c r="G1315" i="1"/>
  <c r="G1352" i="1"/>
  <c r="G1349" i="1"/>
  <c r="G1386" i="1"/>
  <c r="G1322" i="1"/>
  <c r="G1359" i="1"/>
  <c r="G1295" i="1"/>
  <c r="G1324" i="1"/>
  <c r="G1361" i="1"/>
  <c r="G1297" i="1"/>
  <c r="G1334" i="1"/>
  <c r="G1371" i="1"/>
  <c r="G1307" i="1"/>
  <c r="G1344" i="1"/>
  <c r="G1341" i="1"/>
  <c r="G1378" i="1"/>
  <c r="G1314" i="1"/>
  <c r="G1351" i="1"/>
  <c r="G1380" i="1"/>
  <c r="G1316" i="1"/>
  <c r="G1353" i="1"/>
  <c r="G1289" i="1"/>
  <c r="G1326" i="1"/>
  <c r="G1363" i="1"/>
  <c r="G1299" i="1"/>
  <c r="G1336" i="1"/>
  <c r="G1333" i="1"/>
  <c r="G1370" i="1"/>
  <c r="G1306" i="1"/>
  <c r="G1343" i="1"/>
  <c r="G1372" i="1"/>
  <c r="G1308" i="1"/>
  <c r="G1345" i="1"/>
  <c r="G1382" i="1"/>
  <c r="G1318" i="1"/>
  <c r="G1355" i="1"/>
  <c r="G1291" i="1"/>
  <c r="G1328" i="1"/>
  <c r="G1325" i="1"/>
  <c r="G1362" i="1"/>
  <c r="G1298" i="1"/>
  <c r="G1335" i="1"/>
  <c r="G1364" i="1"/>
  <c r="G1300" i="1"/>
  <c r="G1337" i="1"/>
  <c r="G1374" i="1"/>
  <c r="G1310" i="1"/>
  <c r="G1347" i="1"/>
  <c r="G1384" i="1"/>
  <c r="G1320" i="1"/>
  <c r="G1381" i="1"/>
  <c r="G1317" i="1"/>
  <c r="G1354" i="1"/>
  <c r="G1290" i="1"/>
  <c r="G1327" i="1"/>
  <c r="G1356" i="1"/>
  <c r="G1292" i="1"/>
  <c r="G1329" i="1"/>
  <c r="G1366" i="1"/>
  <c r="G1302" i="1"/>
  <c r="G1339" i="1"/>
  <c r="G1376" i="1"/>
  <c r="G1312" i="1"/>
  <c r="H282" i="1"/>
  <c r="H218" i="1"/>
  <c r="H255" i="1"/>
  <c r="H244" i="1"/>
  <c r="H273" i="1"/>
  <c r="H209" i="1"/>
  <c r="H246" i="1"/>
  <c r="H275" i="1"/>
  <c r="H211" i="1"/>
  <c r="H248" i="1"/>
  <c r="H293" i="1"/>
  <c r="H229" i="1"/>
  <c r="H204" i="1"/>
  <c r="H274" i="1"/>
  <c r="H210" i="1"/>
  <c r="H247" i="1"/>
  <c r="H228" i="1"/>
  <c r="H265" i="1"/>
  <c r="H201" i="1"/>
  <c r="H238" i="1"/>
  <c r="H267" i="1"/>
  <c r="H203" i="1"/>
  <c r="H240" i="1"/>
  <c r="H285" i="1"/>
  <c r="H221" i="1"/>
  <c r="H266" i="1"/>
  <c r="H202" i="1"/>
  <c r="H239" i="1"/>
  <c r="H292" i="1"/>
  <c r="H257" i="1"/>
  <c r="H294" i="1"/>
  <c r="H230" i="1"/>
  <c r="H259" i="1"/>
  <c r="H296" i="1"/>
  <c r="H232" i="1"/>
  <c r="H277" i="1"/>
  <c r="H213" i="1"/>
  <c r="H258" i="1"/>
  <c r="H295" i="1"/>
  <c r="H231" i="1"/>
  <c r="H268" i="1"/>
  <c r="H249" i="1"/>
  <c r="H286" i="1"/>
  <c r="H222" i="1"/>
  <c r="H251" i="1"/>
  <c r="H288" i="1"/>
  <c r="H224" i="1"/>
  <c r="H269" i="1"/>
  <c r="H205" i="1"/>
  <c r="H250" i="1"/>
  <c r="H287" i="1"/>
  <c r="H223" i="1"/>
  <c r="H212" i="1"/>
  <c r="H241" i="1"/>
  <c r="H278" i="1"/>
  <c r="H214" i="1"/>
  <c r="H243" i="1"/>
  <c r="H280" i="1"/>
  <c r="H216" i="1"/>
  <c r="H261" i="1"/>
  <c r="H260" i="1"/>
  <c r="H242" i="1"/>
  <c r="H279" i="1"/>
  <c r="H215" i="1"/>
  <c r="H297" i="1"/>
  <c r="H233" i="1"/>
  <c r="H270" i="1"/>
  <c r="H206" i="1"/>
  <c r="H235" i="1"/>
  <c r="H272" i="1"/>
  <c r="H208" i="1"/>
  <c r="H253" i="1"/>
  <c r="H252" i="1"/>
  <c r="H298" i="1"/>
  <c r="H234" i="1"/>
  <c r="H271" i="1"/>
  <c r="H207" i="1"/>
  <c r="H289" i="1"/>
  <c r="H225" i="1"/>
  <c r="H262" i="1"/>
  <c r="H291" i="1"/>
  <c r="H227" i="1"/>
  <c r="H264" i="1"/>
  <c r="H200" i="1"/>
  <c r="H245" i="1"/>
  <c r="H236" i="1"/>
  <c r="H290" i="1"/>
  <c r="H226" i="1"/>
  <c r="H263" i="1"/>
  <c r="H276" i="1"/>
  <c r="H281" i="1"/>
  <c r="H217" i="1"/>
  <c r="H254" i="1"/>
  <c r="H283" i="1"/>
  <c r="H219" i="1"/>
  <c r="H256" i="1"/>
  <c r="H284" i="1"/>
  <c r="H237" i="1"/>
  <c r="H220" i="1"/>
  <c r="H562" i="1"/>
  <c r="H498" i="1"/>
  <c r="H535" i="1"/>
  <c r="H564" i="1"/>
  <c r="H500" i="1"/>
  <c r="H537" i="1"/>
  <c r="H574" i="1"/>
  <c r="H510" i="1"/>
  <c r="H547" i="1"/>
  <c r="H584" i="1"/>
  <c r="H520" i="1"/>
  <c r="H549" i="1"/>
  <c r="H554" i="1"/>
  <c r="H591" i="1"/>
  <c r="H527" i="1"/>
  <c r="H556" i="1"/>
  <c r="H593" i="1"/>
  <c r="H529" i="1"/>
  <c r="H566" i="1"/>
  <c r="H502" i="1"/>
  <c r="H539" i="1"/>
  <c r="H576" i="1"/>
  <c r="H512" i="1"/>
  <c r="H541" i="1"/>
  <c r="H546" i="1"/>
  <c r="H583" i="1"/>
  <c r="H519" i="1"/>
  <c r="H548" i="1"/>
  <c r="H585" i="1"/>
  <c r="H521" i="1"/>
  <c r="H558" i="1"/>
  <c r="H595" i="1"/>
  <c r="H531" i="1"/>
  <c r="H568" i="1"/>
  <c r="H504" i="1"/>
  <c r="H533" i="1"/>
  <c r="H538" i="1"/>
  <c r="H575" i="1"/>
  <c r="H511" i="1"/>
  <c r="H540" i="1"/>
  <c r="H577" i="1"/>
  <c r="H513" i="1"/>
  <c r="H550" i="1"/>
  <c r="H587" i="1"/>
  <c r="H523" i="1"/>
  <c r="H560" i="1"/>
  <c r="H589" i="1"/>
  <c r="H525" i="1"/>
  <c r="H594" i="1"/>
  <c r="H530" i="1"/>
  <c r="H567" i="1"/>
  <c r="H503" i="1"/>
  <c r="H532" i="1"/>
  <c r="H569" i="1"/>
  <c r="H505" i="1"/>
  <c r="H542" i="1"/>
  <c r="H579" i="1"/>
  <c r="H515" i="1"/>
  <c r="H552" i="1"/>
  <c r="H581" i="1"/>
  <c r="H517" i="1"/>
  <c r="H586" i="1"/>
  <c r="H522" i="1"/>
  <c r="H559" i="1"/>
  <c r="H588" i="1"/>
  <c r="H524" i="1"/>
  <c r="H561" i="1"/>
  <c r="H497" i="1"/>
  <c r="H534" i="1"/>
  <c r="H571" i="1"/>
  <c r="H507" i="1"/>
  <c r="H544" i="1"/>
  <c r="H573" i="1"/>
  <c r="H509" i="1"/>
  <c r="H578" i="1"/>
  <c r="H514" i="1"/>
  <c r="H551" i="1"/>
  <c r="H580" i="1"/>
  <c r="H516" i="1"/>
  <c r="H553" i="1"/>
  <c r="H590" i="1"/>
  <c r="H526" i="1"/>
  <c r="H563" i="1"/>
  <c r="H499" i="1"/>
  <c r="H536" i="1"/>
  <c r="H565" i="1"/>
  <c r="H501" i="1"/>
  <c r="H570" i="1"/>
  <c r="H506" i="1"/>
  <c r="H543" i="1"/>
  <c r="H572" i="1"/>
  <c r="H508" i="1"/>
  <c r="H545" i="1"/>
  <c r="H582" i="1"/>
  <c r="H518" i="1"/>
  <c r="H555" i="1"/>
  <c r="H592" i="1"/>
  <c r="H528" i="1"/>
  <c r="H557" i="1"/>
  <c r="G757" i="1"/>
  <c r="G786" i="1"/>
  <c r="G722" i="1"/>
  <c r="G759" i="1"/>
  <c r="G695" i="1"/>
  <c r="G732" i="1"/>
  <c r="G769" i="1"/>
  <c r="G705" i="1"/>
  <c r="G742" i="1"/>
  <c r="G771" i="1"/>
  <c r="G707" i="1"/>
  <c r="G744" i="1"/>
  <c r="G749" i="1"/>
  <c r="G778" i="1"/>
  <c r="G714" i="1"/>
  <c r="G751" i="1"/>
  <c r="G788" i="1"/>
  <c r="G724" i="1"/>
  <c r="G761" i="1"/>
  <c r="G697" i="1"/>
  <c r="G734" i="1"/>
  <c r="G763" i="1"/>
  <c r="G699" i="1"/>
  <c r="G736" i="1"/>
  <c r="G741" i="1"/>
  <c r="G770" i="1"/>
  <c r="G706" i="1"/>
  <c r="G743" i="1"/>
  <c r="G780" i="1"/>
  <c r="G716" i="1"/>
  <c r="G753" i="1"/>
  <c r="G790" i="1"/>
  <c r="G726" i="1"/>
  <c r="G755" i="1"/>
  <c r="G792" i="1"/>
  <c r="G728" i="1"/>
  <c r="G733" i="1"/>
  <c r="G762" i="1"/>
  <c r="G698" i="1"/>
  <c r="G735" i="1"/>
  <c r="G772" i="1"/>
  <c r="G708" i="1"/>
  <c r="G745" i="1"/>
  <c r="G782" i="1"/>
  <c r="G718" i="1"/>
  <c r="G747" i="1"/>
  <c r="G784" i="1"/>
  <c r="G720" i="1"/>
  <c r="G789" i="1"/>
  <c r="G725" i="1"/>
  <c r="G754" i="1"/>
  <c r="G791" i="1"/>
  <c r="G727" i="1"/>
  <c r="G764" i="1"/>
  <c r="G700" i="1"/>
  <c r="G737" i="1"/>
  <c r="G774" i="1"/>
  <c r="G710" i="1"/>
  <c r="G739" i="1"/>
  <c r="G776" i="1"/>
  <c r="G712" i="1"/>
  <c r="G781" i="1"/>
  <c r="G717" i="1"/>
  <c r="G746" i="1"/>
  <c r="G783" i="1"/>
  <c r="G719" i="1"/>
  <c r="G756" i="1"/>
  <c r="G793" i="1"/>
  <c r="G729" i="1"/>
  <c r="G766" i="1"/>
  <c r="G702" i="1"/>
  <c r="G731" i="1"/>
  <c r="G768" i="1"/>
  <c r="G704" i="1"/>
  <c r="G773" i="1"/>
  <c r="G709" i="1"/>
  <c r="G738" i="1"/>
  <c r="G775" i="1"/>
  <c r="G711" i="1"/>
  <c r="G748" i="1"/>
  <c r="G785" i="1"/>
  <c r="G721" i="1"/>
  <c r="G758" i="1"/>
  <c r="G787" i="1"/>
  <c r="G723" i="1"/>
  <c r="G760" i="1"/>
  <c r="G696" i="1"/>
  <c r="G765" i="1"/>
  <c r="G701" i="1"/>
  <c r="G730" i="1"/>
  <c r="G767" i="1"/>
  <c r="G703" i="1"/>
  <c r="G740" i="1"/>
  <c r="G777" i="1"/>
  <c r="G713" i="1"/>
  <c r="G750" i="1"/>
  <c r="G779" i="1"/>
  <c r="G715" i="1"/>
  <c r="G752" i="1"/>
  <c r="H858" i="1"/>
  <c r="H794" i="1"/>
  <c r="H831" i="1"/>
  <c r="H868" i="1"/>
  <c r="H804" i="1"/>
  <c r="H841" i="1"/>
  <c r="H870" i="1"/>
  <c r="H806" i="1"/>
  <c r="H843" i="1"/>
  <c r="H880" i="1"/>
  <c r="H816" i="1"/>
  <c r="H845" i="1"/>
  <c r="H850" i="1"/>
  <c r="H887" i="1"/>
  <c r="H823" i="1"/>
  <c r="H860" i="1"/>
  <c r="H796" i="1"/>
  <c r="H833" i="1"/>
  <c r="H862" i="1"/>
  <c r="H798" i="1"/>
  <c r="H835" i="1"/>
  <c r="H872" i="1"/>
  <c r="H808" i="1"/>
  <c r="H837" i="1"/>
  <c r="H842" i="1"/>
  <c r="H879" i="1"/>
  <c r="H815" i="1"/>
  <c r="H852" i="1"/>
  <c r="H889" i="1"/>
  <c r="H825" i="1"/>
  <c r="H854" i="1"/>
  <c r="H891" i="1"/>
  <c r="H827" i="1"/>
  <c r="H864" i="1"/>
  <c r="H800" i="1"/>
  <c r="H829" i="1"/>
  <c r="H834" i="1"/>
  <c r="H871" i="1"/>
  <c r="H807" i="1"/>
  <c r="H844" i="1"/>
  <c r="H881" i="1"/>
  <c r="H817" i="1"/>
  <c r="H846" i="1"/>
  <c r="H883" i="1"/>
  <c r="H819" i="1"/>
  <c r="H856" i="1"/>
  <c r="H885" i="1"/>
  <c r="H821" i="1"/>
  <c r="H890" i="1"/>
  <c r="H826" i="1"/>
  <c r="H863" i="1"/>
  <c r="H799" i="1"/>
  <c r="H836" i="1"/>
  <c r="H873" i="1"/>
  <c r="H809" i="1"/>
  <c r="H838" i="1"/>
  <c r="H875" i="1"/>
  <c r="H811" i="1"/>
  <c r="H848" i="1"/>
  <c r="H877" i="1"/>
  <c r="H813" i="1"/>
  <c r="H882" i="1"/>
  <c r="H818" i="1"/>
  <c r="H855" i="1"/>
  <c r="H892" i="1"/>
  <c r="H828" i="1"/>
  <c r="H865" i="1"/>
  <c r="H801" i="1"/>
  <c r="H830" i="1"/>
  <c r="H867" i="1"/>
  <c r="H803" i="1"/>
  <c r="H840" i="1"/>
  <c r="H869" i="1"/>
  <c r="H805" i="1"/>
  <c r="H874" i="1"/>
  <c r="H810" i="1"/>
  <c r="H847" i="1"/>
  <c r="H884" i="1"/>
  <c r="H820" i="1"/>
  <c r="H857" i="1"/>
  <c r="H886" i="1"/>
  <c r="H822" i="1"/>
  <c r="H859" i="1"/>
  <c r="H795" i="1"/>
  <c r="H832" i="1"/>
  <c r="H861" i="1"/>
  <c r="H797" i="1"/>
  <c r="H866" i="1"/>
  <c r="H802" i="1"/>
  <c r="H839" i="1"/>
  <c r="H876" i="1"/>
  <c r="H812" i="1"/>
  <c r="H849" i="1"/>
  <c r="H878" i="1"/>
  <c r="H814" i="1"/>
  <c r="H851" i="1"/>
  <c r="H888" i="1"/>
  <c r="H824" i="1"/>
  <c r="H853" i="1"/>
  <c r="H482" i="1"/>
  <c r="H418" i="1"/>
  <c r="H455" i="1"/>
  <c r="H492" i="1"/>
  <c r="H428" i="1"/>
  <c r="H449" i="1"/>
  <c r="H486" i="1"/>
  <c r="H422" i="1"/>
  <c r="H459" i="1"/>
  <c r="H496" i="1"/>
  <c r="H432" i="1"/>
  <c r="H469" i="1"/>
  <c r="H405" i="1"/>
  <c r="H474" i="1"/>
  <c r="H410" i="1"/>
  <c r="H447" i="1"/>
  <c r="H484" i="1"/>
  <c r="H420" i="1"/>
  <c r="H441" i="1"/>
  <c r="H478" i="1"/>
  <c r="H414" i="1"/>
  <c r="H451" i="1"/>
  <c r="H488" i="1"/>
  <c r="H424" i="1"/>
  <c r="H461" i="1"/>
  <c r="H404" i="1"/>
  <c r="H466" i="1"/>
  <c r="H402" i="1"/>
  <c r="H439" i="1"/>
  <c r="H476" i="1"/>
  <c r="H412" i="1"/>
  <c r="H433" i="1"/>
  <c r="H470" i="1"/>
  <c r="H406" i="1"/>
  <c r="H443" i="1"/>
  <c r="H480" i="1"/>
  <c r="H416" i="1"/>
  <c r="H453" i="1"/>
  <c r="H458" i="1"/>
  <c r="H495" i="1"/>
  <c r="H431" i="1"/>
  <c r="H468" i="1"/>
  <c r="H489" i="1"/>
  <c r="H425" i="1"/>
  <c r="H462" i="1"/>
  <c r="H398" i="1"/>
  <c r="H435" i="1"/>
  <c r="H472" i="1"/>
  <c r="H408" i="1"/>
  <c r="H445" i="1"/>
  <c r="H450" i="1"/>
  <c r="H487" i="1"/>
  <c r="H423" i="1"/>
  <c r="H460" i="1"/>
  <c r="H481" i="1"/>
  <c r="H417" i="1"/>
  <c r="H454" i="1"/>
  <c r="H491" i="1"/>
  <c r="H427" i="1"/>
  <c r="H464" i="1"/>
  <c r="H400" i="1"/>
  <c r="H437" i="1"/>
  <c r="H442" i="1"/>
  <c r="H479" i="1"/>
  <c r="H415" i="1"/>
  <c r="H452" i="1"/>
  <c r="H473" i="1"/>
  <c r="H409" i="1"/>
  <c r="H446" i="1"/>
  <c r="H483" i="1"/>
  <c r="H419" i="1"/>
  <c r="H456" i="1"/>
  <c r="H493" i="1"/>
  <c r="H429" i="1"/>
  <c r="H434" i="1"/>
  <c r="H471" i="1"/>
  <c r="H407" i="1"/>
  <c r="H444" i="1"/>
  <c r="H465" i="1"/>
  <c r="H401" i="1"/>
  <c r="H438" i="1"/>
  <c r="H475" i="1"/>
  <c r="H411" i="1"/>
  <c r="H448" i="1"/>
  <c r="H485" i="1"/>
  <c r="H421" i="1"/>
  <c r="H490" i="1"/>
  <c r="H426" i="1"/>
  <c r="H463" i="1"/>
  <c r="H399" i="1"/>
  <c r="H436" i="1"/>
  <c r="H457" i="1"/>
  <c r="H494" i="1"/>
  <c r="H430" i="1"/>
  <c r="H467" i="1"/>
  <c r="H403" i="1"/>
  <c r="H440" i="1"/>
  <c r="H477" i="1"/>
  <c r="H413" i="1"/>
  <c r="H1466" i="1"/>
  <c r="H1402" i="1"/>
  <c r="H1431" i="1"/>
  <c r="H1468" i="1"/>
  <c r="H1404" i="1"/>
  <c r="H1441" i="1"/>
  <c r="H1478" i="1"/>
  <c r="H1414" i="1"/>
  <c r="H1451" i="1"/>
  <c r="H1480" i="1"/>
  <c r="H1416" i="1"/>
  <c r="H1453" i="1"/>
  <c r="H1389" i="1"/>
  <c r="H1458" i="1"/>
  <c r="H1394" i="1"/>
  <c r="H1423" i="1"/>
  <c r="H1460" i="1"/>
  <c r="H1396" i="1"/>
  <c r="H1433" i="1"/>
  <c r="H1470" i="1"/>
  <c r="H1406" i="1"/>
  <c r="H1443" i="1"/>
  <c r="H1472" i="1"/>
  <c r="H1408" i="1"/>
  <c r="H1445" i="1"/>
  <c r="H1450" i="1"/>
  <c r="H1479" i="1"/>
  <c r="H1415" i="1"/>
  <c r="H1452" i="1"/>
  <c r="H1388" i="1"/>
  <c r="H1425" i="1"/>
  <c r="H1462" i="1"/>
  <c r="H1398" i="1"/>
  <c r="H1435" i="1"/>
  <c r="H1464" i="1"/>
  <c r="H1400" i="1"/>
  <c r="H1437" i="1"/>
  <c r="H1442" i="1"/>
  <c r="H1471" i="1"/>
  <c r="H1407" i="1"/>
  <c r="H1444" i="1"/>
  <c r="H1481" i="1"/>
  <c r="H1417" i="1"/>
  <c r="H1454" i="1"/>
  <c r="H1390" i="1"/>
  <c r="H1427" i="1"/>
  <c r="H1456" i="1"/>
  <c r="H1392" i="1"/>
  <c r="H1429" i="1"/>
  <c r="H1434" i="1"/>
  <c r="H1463" i="1"/>
  <c r="H1399" i="1"/>
  <c r="H1436" i="1"/>
  <c r="H1473" i="1"/>
  <c r="H1409" i="1"/>
  <c r="H1446" i="1"/>
  <c r="H1483" i="1"/>
  <c r="H1419" i="1"/>
  <c r="H1448" i="1"/>
  <c r="H1485" i="1"/>
  <c r="H1421" i="1"/>
  <c r="H1426" i="1"/>
  <c r="H1455" i="1"/>
  <c r="H1391" i="1"/>
  <c r="H1428" i="1"/>
  <c r="H1465" i="1"/>
  <c r="H1401" i="1"/>
  <c r="H1438" i="1"/>
  <c r="H1475" i="1"/>
  <c r="H1411" i="1"/>
  <c r="H1440" i="1"/>
  <c r="H1477" i="1"/>
  <c r="H1413" i="1"/>
  <c r="H1482" i="1"/>
  <c r="H1418" i="1"/>
  <c r="H1447" i="1"/>
  <c r="H1484" i="1"/>
  <c r="H1420" i="1"/>
  <c r="H1457" i="1"/>
  <c r="H1393" i="1"/>
  <c r="H1430" i="1"/>
  <c r="H1467" i="1"/>
  <c r="H1403" i="1"/>
  <c r="H1432" i="1"/>
  <c r="H1469" i="1"/>
  <c r="H1405" i="1"/>
  <c r="H1474" i="1"/>
  <c r="H1410" i="1"/>
  <c r="H1439" i="1"/>
  <c r="H1476" i="1"/>
  <c r="H1412" i="1"/>
  <c r="H1449" i="1"/>
  <c r="H1486" i="1"/>
  <c r="H1422" i="1"/>
  <c r="H1459" i="1"/>
  <c r="H1395" i="1"/>
  <c r="H1424" i="1"/>
  <c r="H1461" i="1"/>
  <c r="H1397" i="1"/>
  <c r="H338" i="1"/>
  <c r="H375" i="1"/>
  <c r="H311" i="1"/>
  <c r="H385" i="1"/>
  <c r="H321" i="1"/>
  <c r="H350" i="1"/>
  <c r="H387" i="1"/>
  <c r="H323" i="1"/>
  <c r="H360" i="1"/>
  <c r="H364" i="1"/>
  <c r="H349" i="1"/>
  <c r="H372" i="1"/>
  <c r="H394" i="1"/>
  <c r="H330" i="1"/>
  <c r="H367" i="1"/>
  <c r="H303" i="1"/>
  <c r="H377" i="1"/>
  <c r="H313" i="1"/>
  <c r="H342" i="1"/>
  <c r="H379" i="1"/>
  <c r="H315" i="1"/>
  <c r="H352" i="1"/>
  <c r="H308" i="1"/>
  <c r="H341" i="1"/>
  <c r="H332" i="1"/>
  <c r="H386" i="1"/>
  <c r="H322" i="1"/>
  <c r="H359" i="1"/>
  <c r="H356" i="1"/>
  <c r="H369" i="1"/>
  <c r="H305" i="1"/>
  <c r="H334" i="1"/>
  <c r="H371" i="1"/>
  <c r="H307" i="1"/>
  <c r="H344" i="1"/>
  <c r="H397" i="1"/>
  <c r="H333" i="1"/>
  <c r="H324" i="1"/>
  <c r="H378" i="1"/>
  <c r="H314" i="1"/>
  <c r="H351" i="1"/>
  <c r="H316" i="1"/>
  <c r="H361" i="1"/>
  <c r="H390" i="1"/>
  <c r="H326" i="1"/>
  <c r="H363" i="1"/>
  <c r="H299" i="1"/>
  <c r="H336" i="1"/>
  <c r="H389" i="1"/>
  <c r="H325" i="1"/>
  <c r="H300" i="1"/>
  <c r="H370" i="1"/>
  <c r="H306" i="1"/>
  <c r="H343" i="1"/>
  <c r="H388" i="1"/>
  <c r="H353" i="1"/>
  <c r="H382" i="1"/>
  <c r="H318" i="1"/>
  <c r="H355" i="1"/>
  <c r="H392" i="1"/>
  <c r="H328" i="1"/>
  <c r="H381" i="1"/>
  <c r="H317" i="1"/>
  <c r="H362" i="1"/>
  <c r="H348" i="1"/>
  <c r="H335" i="1"/>
  <c r="H380" i="1"/>
  <c r="H345" i="1"/>
  <c r="H374" i="1"/>
  <c r="H310" i="1"/>
  <c r="H347" i="1"/>
  <c r="H384" i="1"/>
  <c r="H320" i="1"/>
  <c r="H373" i="1"/>
  <c r="H309" i="1"/>
  <c r="H354" i="1"/>
  <c r="H391" i="1"/>
  <c r="H327" i="1"/>
  <c r="H340" i="1"/>
  <c r="H337" i="1"/>
  <c r="H366" i="1"/>
  <c r="H302" i="1"/>
  <c r="H339" i="1"/>
  <c r="H376" i="1"/>
  <c r="H312" i="1"/>
  <c r="H365" i="1"/>
  <c r="H301" i="1"/>
  <c r="H346" i="1"/>
  <c r="H383" i="1"/>
  <c r="H319" i="1"/>
  <c r="H393" i="1"/>
  <c r="H329" i="1"/>
  <c r="H358" i="1"/>
  <c r="H395" i="1"/>
  <c r="H331" i="1"/>
  <c r="H368" i="1"/>
  <c r="H304" i="1"/>
  <c r="H357" i="1"/>
  <c r="H396" i="1"/>
  <c r="G1773" i="1"/>
  <c r="G1709" i="1"/>
  <c r="G1746" i="1"/>
  <c r="G1783" i="1"/>
  <c r="G1719" i="1"/>
  <c r="G1756" i="1"/>
  <c r="G1692" i="1"/>
  <c r="G1721" i="1"/>
  <c r="G1758" i="1"/>
  <c r="G1694" i="1"/>
  <c r="G1731" i="1"/>
  <c r="G1760" i="1"/>
  <c r="G1696" i="1"/>
  <c r="G1765" i="1"/>
  <c r="G1701" i="1"/>
  <c r="G1738" i="1"/>
  <c r="G1775" i="1"/>
  <c r="G1711" i="1"/>
  <c r="G1748" i="1"/>
  <c r="G1777" i="1"/>
  <c r="G1713" i="1"/>
  <c r="G1750" i="1"/>
  <c r="G1686" i="1"/>
  <c r="G1723" i="1"/>
  <c r="G1752" i="1"/>
  <c r="G1688" i="1"/>
  <c r="G1757" i="1"/>
  <c r="G1693" i="1"/>
  <c r="G1730" i="1"/>
  <c r="G1767" i="1"/>
  <c r="G1703" i="1"/>
  <c r="G1740" i="1"/>
  <c r="G1769" i="1"/>
  <c r="G1705" i="1"/>
  <c r="G1742" i="1"/>
  <c r="G1779" i="1"/>
  <c r="G1715" i="1"/>
  <c r="G1744" i="1"/>
  <c r="G1749" i="1"/>
  <c r="G1685" i="1"/>
  <c r="G1722" i="1"/>
  <c r="G1759" i="1"/>
  <c r="G1695" i="1"/>
  <c r="G1732" i="1"/>
  <c r="G1761" i="1"/>
  <c r="G1697" i="1"/>
  <c r="G1734" i="1"/>
  <c r="G1771" i="1"/>
  <c r="G1707" i="1"/>
  <c r="G1736" i="1"/>
  <c r="G1741" i="1"/>
  <c r="G1778" i="1"/>
  <c r="G1714" i="1"/>
  <c r="G1751" i="1"/>
  <c r="G1687" i="1"/>
  <c r="G1724" i="1"/>
  <c r="G1753" i="1"/>
  <c r="G1689" i="1"/>
  <c r="G1726" i="1"/>
  <c r="G1763" i="1"/>
  <c r="G1699" i="1"/>
  <c r="G1728" i="1"/>
  <c r="G1733" i="1"/>
  <c r="G1770" i="1"/>
  <c r="G1706" i="1"/>
  <c r="G1743" i="1"/>
  <c r="G1780" i="1"/>
  <c r="G1716" i="1"/>
  <c r="G1745" i="1"/>
  <c r="G1782" i="1"/>
  <c r="G1718" i="1"/>
  <c r="G1755" i="1"/>
  <c r="G1691" i="1"/>
  <c r="G1720" i="1"/>
  <c r="G1725" i="1"/>
  <c r="G1762" i="1"/>
  <c r="G1698" i="1"/>
  <c r="G1735" i="1"/>
  <c r="G1772" i="1"/>
  <c r="G1708" i="1"/>
  <c r="G1737" i="1"/>
  <c r="G1774" i="1"/>
  <c r="G1710" i="1"/>
  <c r="G1747" i="1"/>
  <c r="G1776" i="1"/>
  <c r="G1712" i="1"/>
  <c r="G1781" i="1"/>
  <c r="G1717" i="1"/>
  <c r="G1754" i="1"/>
  <c r="G1690" i="1"/>
  <c r="G1727" i="1"/>
  <c r="G1764" i="1"/>
  <c r="G1700" i="1"/>
  <c r="G1729" i="1"/>
  <c r="G1766" i="1"/>
  <c r="G1702" i="1"/>
  <c r="G1739" i="1"/>
  <c r="G1768" i="1"/>
  <c r="G1704" i="1"/>
  <c r="G1573" i="1"/>
  <c r="G1509" i="1"/>
  <c r="G1538" i="1"/>
  <c r="G1575" i="1"/>
  <c r="G1511" i="1"/>
  <c r="G1548" i="1"/>
  <c r="G1585" i="1"/>
  <c r="G1521" i="1"/>
  <c r="G1558" i="1"/>
  <c r="G1494" i="1"/>
  <c r="G1523" i="1"/>
  <c r="G1560" i="1"/>
  <c r="G1496" i="1"/>
  <c r="G1565" i="1"/>
  <c r="G1501" i="1"/>
  <c r="G1530" i="1"/>
  <c r="G1567" i="1"/>
  <c r="G1503" i="1"/>
  <c r="G1540" i="1"/>
  <c r="G1577" i="1"/>
  <c r="G1513" i="1"/>
  <c r="G1550" i="1"/>
  <c r="G1579" i="1"/>
  <c r="G1515" i="1"/>
  <c r="G1552" i="1"/>
  <c r="G1488" i="1"/>
  <c r="G1557" i="1"/>
  <c r="G1493" i="1"/>
  <c r="G1522" i="1"/>
  <c r="G1559" i="1"/>
  <c r="G1495" i="1"/>
  <c r="G1532" i="1"/>
  <c r="G1569" i="1"/>
  <c r="G1505" i="1"/>
  <c r="G1542" i="1"/>
  <c r="G1571" i="1"/>
  <c r="G1507" i="1"/>
  <c r="G1544" i="1"/>
  <c r="G1549" i="1"/>
  <c r="G1578" i="1"/>
  <c r="G1514" i="1"/>
  <c r="G1551" i="1"/>
  <c r="G1487" i="1"/>
  <c r="G1524" i="1"/>
  <c r="G1561" i="1"/>
  <c r="G1497" i="1"/>
  <c r="G1534" i="1"/>
  <c r="G1563" i="1"/>
  <c r="G1499" i="1"/>
  <c r="G1536" i="1"/>
  <c r="G1541" i="1"/>
  <c r="G1570" i="1"/>
  <c r="G1506" i="1"/>
  <c r="G1543" i="1"/>
  <c r="G1580" i="1"/>
  <c r="G1516" i="1"/>
  <c r="G1553" i="1"/>
  <c r="G1489" i="1"/>
  <c r="G1526" i="1"/>
  <c r="G1555" i="1"/>
  <c r="G1491" i="1"/>
  <c r="G1528" i="1"/>
  <c r="G1533" i="1"/>
  <c r="G1562" i="1"/>
  <c r="G1498" i="1"/>
  <c r="G1535" i="1"/>
  <c r="G1572" i="1"/>
  <c r="G1508" i="1"/>
  <c r="G1545" i="1"/>
  <c r="G1582" i="1"/>
  <c r="G1518" i="1"/>
  <c r="G1547" i="1"/>
  <c r="G1584" i="1"/>
  <c r="G1520" i="1"/>
  <c r="G1525" i="1"/>
  <c r="G1554" i="1"/>
  <c r="G1490" i="1"/>
  <c r="G1527" i="1"/>
  <c r="G1564" i="1"/>
  <c r="G1500" i="1"/>
  <c r="G1537" i="1"/>
  <c r="G1574" i="1"/>
  <c r="G1510" i="1"/>
  <c r="G1539" i="1"/>
  <c r="G1576" i="1"/>
  <c r="G1512" i="1"/>
  <c r="G1581" i="1"/>
  <c r="G1517" i="1"/>
  <c r="G1546" i="1"/>
  <c r="G1583" i="1"/>
  <c r="G1519" i="1"/>
  <c r="G1556" i="1"/>
  <c r="G1492" i="1"/>
  <c r="G1529" i="1"/>
  <c r="G1566" i="1"/>
  <c r="G1502" i="1"/>
  <c r="G1531" i="1"/>
  <c r="G1568" i="1"/>
  <c r="G1504" i="1"/>
  <c r="H1234" i="1"/>
  <c r="H1271" i="1"/>
  <c r="H1207" i="1"/>
  <c r="H1244" i="1"/>
  <c r="H1273" i="1"/>
  <c r="H1209" i="1"/>
  <c r="H1246" i="1"/>
  <c r="H1283" i="1"/>
  <c r="H1226" i="1"/>
  <c r="H1263" i="1"/>
  <c r="H1199" i="1"/>
  <c r="H1236" i="1"/>
  <c r="H1265" i="1"/>
  <c r="H1201" i="1"/>
  <c r="H1238" i="1"/>
  <c r="H1282" i="1"/>
  <c r="H1218" i="1"/>
  <c r="H1255" i="1"/>
  <c r="H1191" i="1"/>
  <c r="H1228" i="1"/>
  <c r="H1257" i="1"/>
  <c r="H1193" i="1"/>
  <c r="H1230" i="1"/>
  <c r="H1274" i="1"/>
  <c r="H1210" i="1"/>
  <c r="H1247" i="1"/>
  <c r="H1284" i="1"/>
  <c r="H1220" i="1"/>
  <c r="H1249" i="1"/>
  <c r="H1286" i="1"/>
  <c r="H1222" i="1"/>
  <c r="H1259" i="1"/>
  <c r="H1266" i="1"/>
  <c r="H1202" i="1"/>
  <c r="H1239" i="1"/>
  <c r="H1276" i="1"/>
  <c r="H1212" i="1"/>
  <c r="H1258" i="1"/>
  <c r="H1194" i="1"/>
  <c r="H1231" i="1"/>
  <c r="H1250" i="1"/>
  <c r="H1287" i="1"/>
  <c r="H1223" i="1"/>
  <c r="H1260" i="1"/>
  <c r="H1196" i="1"/>
  <c r="H1242" i="1"/>
  <c r="H1268" i="1"/>
  <c r="H1278" i="1"/>
  <c r="H1275" i="1"/>
  <c r="H1203" i="1"/>
  <c r="H1240" i="1"/>
  <c r="H1277" i="1"/>
  <c r="H1213" i="1"/>
  <c r="H1252" i="1"/>
  <c r="H1270" i="1"/>
  <c r="H1267" i="1"/>
  <c r="H1195" i="1"/>
  <c r="H1232" i="1"/>
  <c r="H1269" i="1"/>
  <c r="H1205" i="1"/>
  <c r="H1204" i="1"/>
  <c r="H1262" i="1"/>
  <c r="H1251" i="1"/>
  <c r="H1288" i="1"/>
  <c r="H1224" i="1"/>
  <c r="H1261" i="1"/>
  <c r="H1197" i="1"/>
  <c r="H1281" i="1"/>
  <c r="H1254" i="1"/>
  <c r="H1243" i="1"/>
  <c r="H1280" i="1"/>
  <c r="H1216" i="1"/>
  <c r="H1253" i="1"/>
  <c r="H1241" i="1"/>
  <c r="H1214" i="1"/>
  <c r="H1235" i="1"/>
  <c r="H1272" i="1"/>
  <c r="H1208" i="1"/>
  <c r="H1245" i="1"/>
  <c r="H1233" i="1"/>
  <c r="H1206" i="1"/>
  <c r="H1227" i="1"/>
  <c r="H1264" i="1"/>
  <c r="H1200" i="1"/>
  <c r="H1237" i="1"/>
  <c r="H1279" i="1"/>
  <c r="H1225" i="1"/>
  <c r="H1198" i="1"/>
  <c r="H1219" i="1"/>
  <c r="H1256" i="1"/>
  <c r="H1192" i="1"/>
  <c r="H1229" i="1"/>
  <c r="H1215" i="1"/>
  <c r="H1217" i="1"/>
  <c r="H1190" i="1"/>
  <c r="H1211" i="1"/>
  <c r="H1248" i="1"/>
  <c r="H1285" i="1"/>
  <c r="H1221" i="1"/>
  <c r="G33" i="7"/>
  <c r="G661" i="1"/>
  <c r="G597" i="1"/>
  <c r="G634" i="1"/>
  <c r="G663" i="1"/>
  <c r="G599" i="1"/>
  <c r="G636" i="1"/>
  <c r="G673" i="1"/>
  <c r="G609" i="1"/>
  <c r="G646" i="1"/>
  <c r="G683" i="1"/>
  <c r="G619" i="1"/>
  <c r="G648" i="1"/>
  <c r="G653" i="1"/>
  <c r="G690" i="1"/>
  <c r="G626" i="1"/>
  <c r="G655" i="1"/>
  <c r="G692" i="1"/>
  <c r="G628" i="1"/>
  <c r="G665" i="1"/>
  <c r="G601" i="1"/>
  <c r="G638" i="1"/>
  <c r="G675" i="1"/>
  <c r="G611" i="1"/>
  <c r="G645" i="1"/>
  <c r="G637" i="1"/>
  <c r="G674" i="1"/>
  <c r="G610" i="1"/>
  <c r="G639" i="1"/>
  <c r="G676" i="1"/>
  <c r="G612" i="1"/>
  <c r="G649" i="1"/>
  <c r="G686" i="1"/>
  <c r="G622" i="1"/>
  <c r="G659" i="1"/>
  <c r="G688" i="1"/>
  <c r="G624" i="1"/>
  <c r="G693" i="1"/>
  <c r="G629" i="1"/>
  <c r="G666" i="1"/>
  <c r="G602" i="1"/>
  <c r="G631" i="1"/>
  <c r="G668" i="1"/>
  <c r="G604" i="1"/>
  <c r="G641" i="1"/>
  <c r="G678" i="1"/>
  <c r="G614" i="1"/>
  <c r="G651" i="1"/>
  <c r="G680" i="1"/>
  <c r="G685" i="1"/>
  <c r="G621" i="1"/>
  <c r="G658" i="1"/>
  <c r="G687" i="1"/>
  <c r="G623" i="1"/>
  <c r="G660" i="1"/>
  <c r="G596" i="1"/>
  <c r="G633" i="1"/>
  <c r="G670" i="1"/>
  <c r="G606" i="1"/>
  <c r="G677" i="1"/>
  <c r="G613" i="1"/>
  <c r="G650" i="1"/>
  <c r="G679" i="1"/>
  <c r="G615" i="1"/>
  <c r="G652" i="1"/>
  <c r="G689" i="1"/>
  <c r="G625" i="1"/>
  <c r="G662" i="1"/>
  <c r="G598" i="1"/>
  <c r="G635" i="1"/>
  <c r="G664" i="1"/>
  <c r="G600" i="1"/>
  <c r="G669" i="1"/>
  <c r="G605" i="1"/>
  <c r="G642" i="1"/>
  <c r="G671" i="1"/>
  <c r="G607" i="1"/>
  <c r="G644" i="1"/>
  <c r="G681" i="1"/>
  <c r="G617" i="1"/>
  <c r="G654" i="1"/>
  <c r="G691" i="1"/>
  <c r="G647" i="1"/>
  <c r="G627" i="1"/>
  <c r="G684" i="1"/>
  <c r="G603" i="1"/>
  <c r="G620" i="1"/>
  <c r="G672" i="1"/>
  <c r="G657" i="1"/>
  <c r="G656" i="1"/>
  <c r="G694" i="1"/>
  <c r="G640" i="1"/>
  <c r="G630" i="1"/>
  <c r="G632" i="1"/>
  <c r="G682" i="1"/>
  <c r="G667" i="1"/>
  <c r="G616" i="1"/>
  <c r="G618" i="1"/>
  <c r="G643" i="1"/>
  <c r="G608" i="1"/>
  <c r="G2045" i="1"/>
  <c r="G2074" i="1"/>
  <c r="G2010" i="1"/>
  <c r="G2047" i="1"/>
  <c r="G1983" i="1"/>
  <c r="G2020" i="1"/>
  <c r="G2049" i="1"/>
  <c r="G1985" i="1"/>
  <c r="G2022" i="1"/>
  <c r="G2059" i="1"/>
  <c r="G1995" i="1"/>
  <c r="G2032" i="1"/>
  <c r="G2037" i="1"/>
  <c r="G2066" i="1"/>
  <c r="G2002" i="1"/>
  <c r="G2039" i="1"/>
  <c r="G2076" i="1"/>
  <c r="G2012" i="1"/>
  <c r="G2041" i="1"/>
  <c r="G2078" i="1"/>
  <c r="G2014" i="1"/>
  <c r="G2051" i="1"/>
  <c r="G1987" i="1"/>
  <c r="G2024" i="1"/>
  <c r="G2029" i="1"/>
  <c r="G2058" i="1"/>
  <c r="G1994" i="1"/>
  <c r="G2031" i="1"/>
  <c r="G2068" i="1"/>
  <c r="G2004" i="1"/>
  <c r="G2033" i="1"/>
  <c r="G2070" i="1"/>
  <c r="G2006" i="1"/>
  <c r="G2043" i="1"/>
  <c r="G2080" i="1"/>
  <c r="G2016" i="1"/>
  <c r="G2021" i="1"/>
  <c r="G2050" i="1"/>
  <c r="G1986" i="1"/>
  <c r="G2023" i="1"/>
  <c r="G2060" i="1"/>
  <c r="G1996" i="1"/>
  <c r="G2025" i="1"/>
  <c r="G2062" i="1"/>
  <c r="G1998" i="1"/>
  <c r="G2035" i="1"/>
  <c r="G2072" i="1"/>
  <c r="G2008" i="1"/>
  <c r="G2077" i="1"/>
  <c r="G2013" i="1"/>
  <c r="G2042" i="1"/>
  <c r="G2079" i="1"/>
  <c r="G2015" i="1"/>
  <c r="G2052" i="1"/>
  <c r="G1988" i="1"/>
  <c r="G2017" i="1"/>
  <c r="G2054" i="1"/>
  <c r="G1990" i="1"/>
  <c r="G2027" i="1"/>
  <c r="G2064" i="1"/>
  <c r="G2000" i="1"/>
  <c r="G2069" i="1"/>
  <c r="G2005" i="1"/>
  <c r="G2034" i="1"/>
  <c r="G2071" i="1"/>
  <c r="G2007" i="1"/>
  <c r="G2044" i="1"/>
  <c r="G2073" i="1"/>
  <c r="G2009" i="1"/>
  <c r="G2046" i="1"/>
  <c r="G1982" i="1"/>
  <c r="G2019" i="1"/>
  <c r="G2056" i="1"/>
  <c r="G1992" i="1"/>
  <c r="G2061" i="1"/>
  <c r="G1997" i="1"/>
  <c r="G2026" i="1"/>
  <c r="G2063" i="1"/>
  <c r="G1999" i="1"/>
  <c r="G2036" i="1"/>
  <c r="G2065" i="1"/>
  <c r="G2001" i="1"/>
  <c r="G2038" i="1"/>
  <c r="G2075" i="1"/>
  <c r="G2011" i="1"/>
  <c r="G2048" i="1"/>
  <c r="G1984" i="1"/>
  <c r="G2053" i="1"/>
  <c r="G1989" i="1"/>
  <c r="G2018" i="1"/>
  <c r="G2055" i="1"/>
  <c r="G1991" i="1"/>
  <c r="G2028" i="1"/>
  <c r="G2057" i="1"/>
  <c r="G1993" i="1"/>
  <c r="G2030" i="1"/>
  <c r="G2067" i="1"/>
  <c r="G2003" i="1"/>
  <c r="G2040" i="1"/>
  <c r="G1037" i="1"/>
  <c r="G1074" i="1"/>
  <c r="G1010" i="1"/>
  <c r="G1047" i="1"/>
  <c r="G1076" i="1"/>
  <c r="G1012" i="1"/>
  <c r="G1049" i="1"/>
  <c r="G1086" i="1"/>
  <c r="G1022" i="1"/>
  <c r="G1051" i="1"/>
  <c r="G1088" i="1"/>
  <c r="G1024" i="1"/>
  <c r="G1029" i="1"/>
  <c r="G1066" i="1"/>
  <c r="G1002" i="1"/>
  <c r="G1039" i="1"/>
  <c r="G1068" i="1"/>
  <c r="G1004" i="1"/>
  <c r="G1041" i="1"/>
  <c r="G1085" i="1"/>
  <c r="G1021" i="1"/>
  <c r="G1058" i="1"/>
  <c r="G994" i="1"/>
  <c r="G1031" i="1"/>
  <c r="G1060" i="1"/>
  <c r="G996" i="1"/>
  <c r="G1033" i="1"/>
  <c r="G1070" i="1"/>
  <c r="G1069" i="1"/>
  <c r="G1005" i="1"/>
  <c r="G1042" i="1"/>
  <c r="G1079" i="1"/>
  <c r="G1015" i="1"/>
  <c r="G1044" i="1"/>
  <c r="G1081" i="1"/>
  <c r="G1017" i="1"/>
  <c r="G1054" i="1"/>
  <c r="G1083" i="1"/>
  <c r="G1019" i="1"/>
  <c r="G1056" i="1"/>
  <c r="G992" i="1"/>
  <c r="G1061" i="1"/>
  <c r="G997" i="1"/>
  <c r="G1034" i="1"/>
  <c r="G1071" i="1"/>
  <c r="G1007" i="1"/>
  <c r="G1036" i="1"/>
  <c r="G1073" i="1"/>
  <c r="G1009" i="1"/>
  <c r="G1046" i="1"/>
  <c r="G1075" i="1"/>
  <c r="G1011" i="1"/>
  <c r="G1048" i="1"/>
  <c r="G1045" i="1"/>
  <c r="G1082" i="1"/>
  <c r="G999" i="1"/>
  <c r="G1025" i="1"/>
  <c r="G1006" i="1"/>
  <c r="G995" i="1"/>
  <c r="G1000" i="1"/>
  <c r="G1050" i="1"/>
  <c r="G1084" i="1"/>
  <c r="G1001" i="1"/>
  <c r="G998" i="1"/>
  <c r="G1080" i="1"/>
  <c r="G1026" i="1"/>
  <c r="G1052" i="1"/>
  <c r="G993" i="1"/>
  <c r="G1067" i="1"/>
  <c r="G1072" i="1"/>
  <c r="G1018" i="1"/>
  <c r="G1028" i="1"/>
  <c r="G1078" i="1"/>
  <c r="G1059" i="1"/>
  <c r="G1064" i="1"/>
  <c r="G1077" i="1"/>
  <c r="G1087" i="1"/>
  <c r="G1020" i="1"/>
  <c r="G1062" i="1"/>
  <c r="G1043" i="1"/>
  <c r="G1040" i="1"/>
  <c r="G1053" i="1"/>
  <c r="G1063" i="1"/>
  <c r="G1089" i="1"/>
  <c r="G1038" i="1"/>
  <c r="G1035" i="1"/>
  <c r="G1032" i="1"/>
  <c r="G1013" i="1"/>
  <c r="G1055" i="1"/>
  <c r="G1065" i="1"/>
  <c r="G1030" i="1"/>
  <c r="G1027" i="1"/>
  <c r="G1016" i="1"/>
  <c r="G1090" i="1"/>
  <c r="G1023" i="1"/>
  <c r="G1057" i="1"/>
  <c r="G1014" i="1"/>
  <c r="G1003" i="1"/>
  <c r="G1008" i="1"/>
  <c r="F306" i="6"/>
  <c r="F305" i="6"/>
  <c r="F338" i="6"/>
  <c r="F386" i="6"/>
  <c r="F307" i="6"/>
  <c r="F339" i="6"/>
  <c r="F370" i="6"/>
  <c r="F367" i="6"/>
  <c r="F304" i="6"/>
  <c r="F312" i="6"/>
  <c r="F368" i="6"/>
  <c r="F319" i="6"/>
  <c r="F337" i="6"/>
  <c r="F320" i="6"/>
  <c r="F376" i="6"/>
  <c r="F345" i="6"/>
  <c r="F330" i="6"/>
  <c r="F375" i="6"/>
  <c r="F311" i="6"/>
  <c r="F328" i="6"/>
  <c r="F336" i="6"/>
  <c r="F384" i="6"/>
  <c r="F331" i="6"/>
  <c r="F321" i="6"/>
  <c r="F344" i="6"/>
  <c r="F352" i="6"/>
  <c r="F392" i="6"/>
  <c r="F378" i="6"/>
  <c r="F360" i="6"/>
  <c r="F329" i="6"/>
  <c r="F377" i="6"/>
  <c r="F391" i="6"/>
  <c r="F371" i="6"/>
  <c r="F385" i="6"/>
  <c r="F379" i="6"/>
  <c r="F361" i="6"/>
  <c r="F313" i="6"/>
  <c r="F355" i="6"/>
  <c r="F369" i="6"/>
  <c r="F343" i="6"/>
  <c r="F394" i="6"/>
  <c r="F387" i="6"/>
  <c r="F353" i="6"/>
  <c r="F393" i="6"/>
  <c r="F335" i="6"/>
  <c r="F314" i="6"/>
  <c r="F363" i="6"/>
  <c r="F395" i="6"/>
  <c r="F346" i="6"/>
  <c r="F348" i="6"/>
  <c r="F356" i="6"/>
  <c r="F372" i="6"/>
  <c r="F381" i="6"/>
  <c r="F322" i="6"/>
  <c r="F316" i="6"/>
  <c r="F324" i="6"/>
  <c r="F325" i="6"/>
  <c r="F357" i="6"/>
  <c r="F354" i="6"/>
  <c r="F308" i="6"/>
  <c r="F380" i="6"/>
  <c r="F383" i="6"/>
  <c r="F389" i="6"/>
  <c r="F388" i="6"/>
  <c r="F396" i="6"/>
  <c r="F315" i="6"/>
  <c r="F333" i="6"/>
  <c r="F365" i="6"/>
  <c r="F351" i="6"/>
  <c r="F347" i="6"/>
  <c r="F397" i="6"/>
  <c r="F309" i="6"/>
  <c r="F341" i="6"/>
  <c r="F310" i="6"/>
  <c r="F334" i="6"/>
  <c r="F350" i="6"/>
  <c r="F358" i="6"/>
  <c r="F366" i="6"/>
  <c r="F359" i="6"/>
  <c r="F373" i="6"/>
  <c r="F318" i="6"/>
  <c r="F326" i="6"/>
  <c r="F332" i="6"/>
  <c r="F340" i="6"/>
  <c r="F364" i="6"/>
  <c r="F327" i="6"/>
  <c r="F317" i="6"/>
  <c r="F349" i="6"/>
  <c r="F323" i="6"/>
  <c r="F374" i="6"/>
  <c r="F382" i="6"/>
  <c r="F362" i="6"/>
  <c r="F390" i="6"/>
  <c r="F342" i="6"/>
  <c r="G1181" i="1"/>
  <c r="G1117" i="1"/>
  <c r="G1154" i="1"/>
  <c r="G1157" i="1"/>
  <c r="G1093" i="1"/>
  <c r="G1189" i="1"/>
  <c r="G1101" i="1"/>
  <c r="G1122" i="1"/>
  <c r="G1151" i="1"/>
  <c r="G1188" i="1"/>
  <c r="G1124" i="1"/>
  <c r="G1161" i="1"/>
  <c r="G1097" i="1"/>
  <c r="G1126" i="1"/>
  <c r="G1163" i="1"/>
  <c r="G1099" i="1"/>
  <c r="G1136" i="1"/>
  <c r="G1173" i="1"/>
  <c r="G1186" i="1"/>
  <c r="G1114" i="1"/>
  <c r="G1143" i="1"/>
  <c r="G1180" i="1"/>
  <c r="G1116" i="1"/>
  <c r="G1153" i="1"/>
  <c r="G1182" i="1"/>
  <c r="G1118" i="1"/>
  <c r="G1155" i="1"/>
  <c r="G1091" i="1"/>
  <c r="G1128" i="1"/>
  <c r="G1165" i="1"/>
  <c r="G1178" i="1"/>
  <c r="G1106" i="1"/>
  <c r="G1135" i="1"/>
  <c r="G1172" i="1"/>
  <c r="G1108" i="1"/>
  <c r="G1145" i="1"/>
  <c r="G1174" i="1"/>
  <c r="G1110" i="1"/>
  <c r="G1147" i="1"/>
  <c r="G1184" i="1"/>
  <c r="G1120" i="1"/>
  <c r="G1149" i="1"/>
  <c r="G1170" i="1"/>
  <c r="G1098" i="1"/>
  <c r="G1127" i="1"/>
  <c r="G1164" i="1"/>
  <c r="G1100" i="1"/>
  <c r="G1137" i="1"/>
  <c r="G1166" i="1"/>
  <c r="G1102" i="1"/>
  <c r="G1139" i="1"/>
  <c r="G1176" i="1"/>
  <c r="G1112" i="1"/>
  <c r="G1141" i="1"/>
  <c r="G1162" i="1"/>
  <c r="G1183" i="1"/>
  <c r="G1119" i="1"/>
  <c r="G1156" i="1"/>
  <c r="G1092" i="1"/>
  <c r="G1129" i="1"/>
  <c r="G1158" i="1"/>
  <c r="G1094" i="1"/>
  <c r="G1131" i="1"/>
  <c r="G1168" i="1"/>
  <c r="G1104" i="1"/>
  <c r="G1133" i="1"/>
  <c r="G1146" i="1"/>
  <c r="G1175" i="1"/>
  <c r="G1111" i="1"/>
  <c r="G1148" i="1"/>
  <c r="G1185" i="1"/>
  <c r="G1121" i="1"/>
  <c r="G1150" i="1"/>
  <c r="G1187" i="1"/>
  <c r="G1123" i="1"/>
  <c r="G1160" i="1"/>
  <c r="G1096" i="1"/>
  <c r="G1125" i="1"/>
  <c r="G1138" i="1"/>
  <c r="G1167" i="1"/>
  <c r="G1103" i="1"/>
  <c r="G1140" i="1"/>
  <c r="G1177" i="1"/>
  <c r="G1113" i="1"/>
  <c r="G1142" i="1"/>
  <c r="G1179" i="1"/>
  <c r="G1115" i="1"/>
  <c r="G1152" i="1"/>
  <c r="G1109" i="1"/>
  <c r="G1130" i="1"/>
  <c r="G1159" i="1"/>
  <c r="G1095" i="1"/>
  <c r="G1132" i="1"/>
  <c r="G1169" i="1"/>
  <c r="G1105" i="1"/>
  <c r="G1134" i="1"/>
  <c r="G1171" i="1"/>
  <c r="G1107" i="1"/>
  <c r="G1144" i="1"/>
  <c r="H87" i="1"/>
  <c r="H76" i="1"/>
  <c r="H73" i="1"/>
  <c r="H9" i="1"/>
  <c r="H78" i="1"/>
  <c r="H83" i="1"/>
  <c r="H19" i="1"/>
  <c r="H80" i="1"/>
  <c r="H16" i="1"/>
  <c r="H50" i="1"/>
  <c r="H52" i="1"/>
  <c r="H21" i="1"/>
  <c r="H98" i="1"/>
  <c r="H79" i="1"/>
  <c r="H36" i="1"/>
  <c r="H65" i="1"/>
  <c r="H70" i="1"/>
  <c r="H62" i="1"/>
  <c r="H75" i="1"/>
  <c r="H11" i="1"/>
  <c r="H72" i="1"/>
  <c r="H8" i="1"/>
  <c r="H42" i="1"/>
  <c r="H12" i="1"/>
  <c r="H5" i="1"/>
  <c r="H90" i="1"/>
  <c r="H71" i="1"/>
  <c r="H84" i="1"/>
  <c r="H57" i="1"/>
  <c r="H54" i="1"/>
  <c r="H46" i="1"/>
  <c r="H67" i="1"/>
  <c r="H3" i="1"/>
  <c r="H64" i="1"/>
  <c r="H61" i="1"/>
  <c r="H34" i="1"/>
  <c r="H93" i="1"/>
  <c r="H2" i="1"/>
  <c r="H82" i="1"/>
  <c r="H63" i="1"/>
  <c r="H68" i="1"/>
  <c r="H49" i="1"/>
  <c r="H38" i="1"/>
  <c r="H30" i="1"/>
  <c r="H59" i="1"/>
  <c r="H100" i="1"/>
  <c r="H56" i="1"/>
  <c r="H45" i="1"/>
  <c r="H26" i="1"/>
  <c r="H85" i="1"/>
  <c r="H15" i="1"/>
  <c r="H74" i="1"/>
  <c r="H55" i="1"/>
  <c r="H44" i="1"/>
  <c r="H41" i="1"/>
  <c r="H22" i="1"/>
  <c r="H14" i="1"/>
  <c r="H51" i="1"/>
  <c r="H60" i="1"/>
  <c r="H48" i="1"/>
  <c r="H29" i="1"/>
  <c r="H18" i="1"/>
  <c r="H77" i="1"/>
  <c r="H7" i="1"/>
  <c r="H47" i="1"/>
  <c r="H97" i="1"/>
  <c r="H33" i="1"/>
  <c r="H6" i="1"/>
  <c r="H4" i="1"/>
  <c r="H43" i="1"/>
  <c r="H20" i="1"/>
  <c r="H40" i="1"/>
  <c r="H13" i="1"/>
  <c r="H10" i="1"/>
  <c r="H69" i="1"/>
  <c r="H28" i="1"/>
  <c r="H39" i="1"/>
  <c r="H89" i="1"/>
  <c r="H25" i="1"/>
  <c r="H94" i="1"/>
  <c r="H99" i="1"/>
  <c r="H35" i="1"/>
  <c r="H96" i="1"/>
  <c r="H32" i="1"/>
  <c r="H66" i="1"/>
  <c r="H31" i="1"/>
  <c r="H53" i="1"/>
  <c r="H95" i="1"/>
  <c r="H23" i="1"/>
  <c r="H81" i="1"/>
  <c r="H17" i="1"/>
  <c r="H86" i="1"/>
  <c r="H91" i="1"/>
  <c r="H27" i="1"/>
  <c r="H88" i="1"/>
  <c r="H24" i="1"/>
  <c r="H58" i="1"/>
  <c r="H92" i="1"/>
  <c r="H37" i="1"/>
  <c r="G581" i="1"/>
  <c r="G517" i="1"/>
  <c r="G554" i="1"/>
  <c r="G591" i="1"/>
  <c r="G527" i="1"/>
  <c r="G556" i="1"/>
  <c r="G593" i="1"/>
  <c r="G529" i="1"/>
  <c r="G566" i="1"/>
  <c r="G502" i="1"/>
  <c r="G539" i="1"/>
  <c r="G576" i="1"/>
  <c r="G512" i="1"/>
  <c r="G573" i="1"/>
  <c r="G509" i="1"/>
  <c r="G546" i="1"/>
  <c r="G583" i="1"/>
  <c r="G519" i="1"/>
  <c r="G548" i="1"/>
  <c r="G585" i="1"/>
  <c r="G521" i="1"/>
  <c r="G558" i="1"/>
  <c r="G595" i="1"/>
  <c r="G531" i="1"/>
  <c r="G568" i="1"/>
  <c r="G504" i="1"/>
  <c r="G565" i="1"/>
  <c r="G501" i="1"/>
  <c r="G538" i="1"/>
  <c r="G575" i="1"/>
  <c r="G511" i="1"/>
  <c r="G540" i="1"/>
  <c r="G577" i="1"/>
  <c r="G513" i="1"/>
  <c r="G550" i="1"/>
  <c r="G587" i="1"/>
  <c r="G523" i="1"/>
  <c r="G560" i="1"/>
  <c r="G549" i="1"/>
  <c r="G586" i="1"/>
  <c r="G522" i="1"/>
  <c r="G559" i="1"/>
  <c r="G588" i="1"/>
  <c r="G524" i="1"/>
  <c r="G561" i="1"/>
  <c r="G497" i="1"/>
  <c r="G534" i="1"/>
  <c r="G571" i="1"/>
  <c r="G507" i="1"/>
  <c r="G544" i="1"/>
  <c r="G541" i="1"/>
  <c r="G578" i="1"/>
  <c r="G514" i="1"/>
  <c r="G551" i="1"/>
  <c r="G580" i="1"/>
  <c r="G516" i="1"/>
  <c r="G553" i="1"/>
  <c r="G590" i="1"/>
  <c r="G526" i="1"/>
  <c r="G563" i="1"/>
  <c r="G533" i="1"/>
  <c r="G570" i="1"/>
  <c r="G506" i="1"/>
  <c r="G543" i="1"/>
  <c r="G572" i="1"/>
  <c r="G508" i="1"/>
  <c r="G545" i="1"/>
  <c r="G582" i="1"/>
  <c r="G518" i="1"/>
  <c r="G589" i="1"/>
  <c r="G525" i="1"/>
  <c r="G562" i="1"/>
  <c r="G498" i="1"/>
  <c r="G535" i="1"/>
  <c r="G564" i="1"/>
  <c r="G500" i="1"/>
  <c r="G537" i="1"/>
  <c r="G574" i="1"/>
  <c r="G510" i="1"/>
  <c r="G547" i="1"/>
  <c r="G584" i="1"/>
  <c r="G520" i="1"/>
  <c r="G567" i="1"/>
  <c r="G515" i="1"/>
  <c r="G503" i="1"/>
  <c r="G499" i="1"/>
  <c r="G532" i="1"/>
  <c r="G592" i="1"/>
  <c r="G569" i="1"/>
  <c r="G552" i="1"/>
  <c r="G505" i="1"/>
  <c r="G536" i="1"/>
  <c r="G557" i="1"/>
  <c r="G542" i="1"/>
  <c r="G528" i="1"/>
  <c r="G594" i="1"/>
  <c r="G579" i="1"/>
  <c r="G530" i="1"/>
  <c r="G555" i="1"/>
  <c r="H2042" i="1"/>
  <c r="H2079" i="1"/>
  <c r="H2015" i="1"/>
  <c r="H2052" i="1"/>
  <c r="H1988" i="1"/>
  <c r="H2017" i="1"/>
  <c r="H2054" i="1"/>
  <c r="H1990" i="1"/>
  <c r="H2027" i="1"/>
  <c r="H2064" i="1"/>
  <c r="H2000" i="1"/>
  <c r="H2037" i="1"/>
  <c r="H2034" i="1"/>
  <c r="H2071" i="1"/>
  <c r="H2007" i="1"/>
  <c r="H2044" i="1"/>
  <c r="H2073" i="1"/>
  <c r="H2009" i="1"/>
  <c r="H2046" i="1"/>
  <c r="H1982" i="1"/>
  <c r="H2019" i="1"/>
  <c r="H2056" i="1"/>
  <c r="H1992" i="1"/>
  <c r="H2029" i="1"/>
  <c r="H2026" i="1"/>
  <c r="H2063" i="1"/>
  <c r="H1999" i="1"/>
  <c r="H2036" i="1"/>
  <c r="H2065" i="1"/>
  <c r="H2001" i="1"/>
  <c r="H2038" i="1"/>
  <c r="H2075" i="1"/>
  <c r="H2011" i="1"/>
  <c r="H2048" i="1"/>
  <c r="H1984" i="1"/>
  <c r="H2021" i="1"/>
  <c r="H2018" i="1"/>
  <c r="H2055" i="1"/>
  <c r="H1991" i="1"/>
  <c r="H2028" i="1"/>
  <c r="H2057" i="1"/>
  <c r="H1993" i="1"/>
  <c r="H2030" i="1"/>
  <c r="H2067" i="1"/>
  <c r="H2003" i="1"/>
  <c r="H2040" i="1"/>
  <c r="H2077" i="1"/>
  <c r="H2013" i="1"/>
  <c r="H2074" i="1"/>
  <c r="H2010" i="1"/>
  <c r="H2047" i="1"/>
  <c r="H1983" i="1"/>
  <c r="H2020" i="1"/>
  <c r="H2049" i="1"/>
  <c r="H1985" i="1"/>
  <c r="H2022" i="1"/>
  <c r="H2059" i="1"/>
  <c r="H1995" i="1"/>
  <c r="H2032" i="1"/>
  <c r="H2069" i="1"/>
  <c r="H2005" i="1"/>
  <c r="H2066" i="1"/>
  <c r="H2002" i="1"/>
  <c r="H2039" i="1"/>
  <c r="H2076" i="1"/>
  <c r="H2012" i="1"/>
  <c r="H2041" i="1"/>
  <c r="H2078" i="1"/>
  <c r="H2014" i="1"/>
  <c r="H2051" i="1"/>
  <c r="H1987" i="1"/>
  <c r="H2024" i="1"/>
  <c r="H2061" i="1"/>
  <c r="H1997" i="1"/>
  <c r="H2058" i="1"/>
  <c r="H1994" i="1"/>
  <c r="H2031" i="1"/>
  <c r="H2068" i="1"/>
  <c r="H2004" i="1"/>
  <c r="H2033" i="1"/>
  <c r="H2070" i="1"/>
  <c r="H2006" i="1"/>
  <c r="H2043" i="1"/>
  <c r="H2080" i="1"/>
  <c r="H2016" i="1"/>
  <c r="H2053" i="1"/>
  <c r="H1989" i="1"/>
  <c r="H2050" i="1"/>
  <c r="H1986" i="1"/>
  <c r="H2023" i="1"/>
  <c r="H2060" i="1"/>
  <c r="H1996" i="1"/>
  <c r="H2025" i="1"/>
  <c r="H2062" i="1"/>
  <c r="H1998" i="1"/>
  <c r="H2035" i="1"/>
  <c r="H2072" i="1"/>
  <c r="H2008" i="1"/>
  <c r="H2045" i="1"/>
  <c r="H738" i="1"/>
  <c r="H775" i="1"/>
  <c r="H711" i="1"/>
  <c r="H748" i="1"/>
  <c r="H785" i="1"/>
  <c r="H721" i="1"/>
  <c r="H758" i="1"/>
  <c r="H787" i="1"/>
  <c r="H723" i="1"/>
  <c r="H760" i="1"/>
  <c r="H696" i="1"/>
  <c r="H733" i="1"/>
  <c r="H730" i="1"/>
  <c r="H767" i="1"/>
  <c r="H703" i="1"/>
  <c r="H740" i="1"/>
  <c r="H777" i="1"/>
  <c r="H713" i="1"/>
  <c r="H750" i="1"/>
  <c r="H779" i="1"/>
  <c r="H715" i="1"/>
  <c r="H752" i="1"/>
  <c r="H789" i="1"/>
  <c r="H725" i="1"/>
  <c r="H786" i="1"/>
  <c r="H722" i="1"/>
  <c r="H759" i="1"/>
  <c r="H695" i="1"/>
  <c r="H732" i="1"/>
  <c r="H769" i="1"/>
  <c r="H705" i="1"/>
  <c r="H742" i="1"/>
  <c r="H771" i="1"/>
  <c r="H707" i="1"/>
  <c r="H744" i="1"/>
  <c r="H781" i="1"/>
  <c r="H717" i="1"/>
  <c r="H778" i="1"/>
  <c r="H770" i="1"/>
  <c r="H706" i="1"/>
  <c r="H743" i="1"/>
  <c r="H780" i="1"/>
  <c r="H716" i="1"/>
  <c r="H753" i="1"/>
  <c r="H790" i="1"/>
  <c r="H726" i="1"/>
  <c r="H755" i="1"/>
  <c r="H792" i="1"/>
  <c r="H728" i="1"/>
  <c r="H765" i="1"/>
  <c r="H701" i="1"/>
  <c r="H762" i="1"/>
  <c r="H698" i="1"/>
  <c r="H735" i="1"/>
  <c r="H772" i="1"/>
  <c r="H708" i="1"/>
  <c r="H745" i="1"/>
  <c r="H782" i="1"/>
  <c r="H718" i="1"/>
  <c r="H747" i="1"/>
  <c r="H784" i="1"/>
  <c r="H720" i="1"/>
  <c r="H757" i="1"/>
  <c r="H754" i="1"/>
  <c r="H791" i="1"/>
  <c r="H727" i="1"/>
  <c r="H764" i="1"/>
  <c r="H700" i="1"/>
  <c r="H737" i="1"/>
  <c r="H774" i="1"/>
  <c r="H710" i="1"/>
  <c r="H739" i="1"/>
  <c r="H776" i="1"/>
  <c r="H712" i="1"/>
  <c r="H749" i="1"/>
  <c r="H746" i="1"/>
  <c r="H783" i="1"/>
  <c r="H719" i="1"/>
  <c r="H756" i="1"/>
  <c r="H793" i="1"/>
  <c r="H729" i="1"/>
  <c r="H766" i="1"/>
  <c r="H702" i="1"/>
  <c r="H731" i="1"/>
  <c r="H768" i="1"/>
  <c r="H704" i="1"/>
  <c r="H741" i="1"/>
  <c r="H788" i="1"/>
  <c r="H773" i="1"/>
  <c r="H724" i="1"/>
  <c r="H709" i="1"/>
  <c r="H761" i="1"/>
  <c r="H697" i="1"/>
  <c r="H734" i="1"/>
  <c r="H763" i="1"/>
  <c r="H714" i="1"/>
  <c r="H699" i="1"/>
  <c r="H751" i="1"/>
  <c r="H736" i="1"/>
  <c r="H1754" i="1"/>
  <c r="H1690" i="1"/>
  <c r="H1727" i="1"/>
  <c r="H1764" i="1"/>
  <c r="H1700" i="1"/>
  <c r="H1729" i="1"/>
  <c r="H1766" i="1"/>
  <c r="H1702" i="1"/>
  <c r="H1739" i="1"/>
  <c r="H1768" i="1"/>
  <c r="H1704" i="1"/>
  <c r="H1741" i="1"/>
  <c r="H1746" i="1"/>
  <c r="H1783" i="1"/>
  <c r="H1719" i="1"/>
  <c r="H1756" i="1"/>
  <c r="H1692" i="1"/>
  <c r="H1721" i="1"/>
  <c r="H1758" i="1"/>
  <c r="H1694" i="1"/>
  <c r="H1731" i="1"/>
  <c r="H1760" i="1"/>
  <c r="H1696" i="1"/>
  <c r="H1733" i="1"/>
  <c r="H1738" i="1"/>
  <c r="H1775" i="1"/>
  <c r="H1711" i="1"/>
  <c r="H1748" i="1"/>
  <c r="H1777" i="1"/>
  <c r="H1713" i="1"/>
  <c r="H1750" i="1"/>
  <c r="H1686" i="1"/>
  <c r="H1723" i="1"/>
  <c r="H1752" i="1"/>
  <c r="H1688" i="1"/>
  <c r="H1725" i="1"/>
  <c r="H1722" i="1"/>
  <c r="H1759" i="1"/>
  <c r="H1695" i="1"/>
  <c r="H1732" i="1"/>
  <c r="H1761" i="1"/>
  <c r="H1697" i="1"/>
  <c r="H1734" i="1"/>
  <c r="H1771" i="1"/>
  <c r="H1707" i="1"/>
  <c r="H1736" i="1"/>
  <c r="H1773" i="1"/>
  <c r="H1709" i="1"/>
  <c r="H1778" i="1"/>
  <c r="H1714" i="1"/>
  <c r="H1751" i="1"/>
  <c r="H1687" i="1"/>
  <c r="H1724" i="1"/>
  <c r="H1753" i="1"/>
  <c r="H1689" i="1"/>
  <c r="H1726" i="1"/>
  <c r="H1763" i="1"/>
  <c r="H1699" i="1"/>
  <c r="H1728" i="1"/>
  <c r="H1765" i="1"/>
  <c r="H1701" i="1"/>
  <c r="H1770" i="1"/>
  <c r="H1706" i="1"/>
  <c r="H1743" i="1"/>
  <c r="H1780" i="1"/>
  <c r="H1716" i="1"/>
  <c r="H1745" i="1"/>
  <c r="H1782" i="1"/>
  <c r="H1718" i="1"/>
  <c r="H1755" i="1"/>
  <c r="H1762" i="1"/>
  <c r="H1698" i="1"/>
  <c r="H1735" i="1"/>
  <c r="H1772" i="1"/>
  <c r="H1708" i="1"/>
  <c r="H1737" i="1"/>
  <c r="H1774" i="1"/>
  <c r="H1710" i="1"/>
  <c r="H1747" i="1"/>
  <c r="H1776" i="1"/>
  <c r="H1712" i="1"/>
  <c r="H1749" i="1"/>
  <c r="H1685" i="1"/>
  <c r="H1742" i="1"/>
  <c r="H1717" i="1"/>
  <c r="H1779" i="1"/>
  <c r="H1693" i="1"/>
  <c r="H1730" i="1"/>
  <c r="H1715" i="1"/>
  <c r="H1767" i="1"/>
  <c r="H1691" i="1"/>
  <c r="H1703" i="1"/>
  <c r="H1744" i="1"/>
  <c r="H1740" i="1"/>
  <c r="H1720" i="1"/>
  <c r="H1769" i="1"/>
  <c r="H1781" i="1"/>
  <c r="H1705" i="1"/>
  <c r="H1757" i="1"/>
  <c r="G957" i="1"/>
  <c r="G893" i="1"/>
  <c r="G930" i="1"/>
  <c r="G967" i="1"/>
  <c r="G903" i="1"/>
  <c r="G940" i="1"/>
  <c r="G969" i="1"/>
  <c r="G905" i="1"/>
  <c r="G942" i="1"/>
  <c r="G979" i="1"/>
  <c r="G915" i="1"/>
  <c r="G944" i="1"/>
  <c r="G949" i="1"/>
  <c r="G986" i="1"/>
  <c r="G922" i="1"/>
  <c r="G959" i="1"/>
  <c r="G895" i="1"/>
  <c r="G932" i="1"/>
  <c r="G961" i="1"/>
  <c r="G897" i="1"/>
  <c r="G934" i="1"/>
  <c r="G971" i="1"/>
  <c r="G907" i="1"/>
  <c r="G936" i="1"/>
  <c r="G941" i="1"/>
  <c r="G978" i="1"/>
  <c r="G914" i="1"/>
  <c r="G951" i="1"/>
  <c r="G988" i="1"/>
  <c r="G924" i="1"/>
  <c r="G953" i="1"/>
  <c r="G990" i="1"/>
  <c r="G926" i="1"/>
  <c r="G963" i="1"/>
  <c r="G899" i="1"/>
  <c r="G928" i="1"/>
  <c r="G933" i="1"/>
  <c r="G970" i="1"/>
  <c r="G906" i="1"/>
  <c r="G943" i="1"/>
  <c r="G980" i="1"/>
  <c r="G916" i="1"/>
  <c r="G945" i="1"/>
  <c r="G982" i="1"/>
  <c r="G918" i="1"/>
  <c r="G955" i="1"/>
  <c r="G984" i="1"/>
  <c r="G920" i="1"/>
  <c r="G989" i="1"/>
  <c r="G925" i="1"/>
  <c r="G962" i="1"/>
  <c r="G898" i="1"/>
  <c r="G935" i="1"/>
  <c r="G972" i="1"/>
  <c r="G908" i="1"/>
  <c r="G937" i="1"/>
  <c r="G974" i="1"/>
  <c r="G910" i="1"/>
  <c r="G947" i="1"/>
  <c r="G976" i="1"/>
  <c r="G912" i="1"/>
  <c r="G981" i="1"/>
  <c r="G917" i="1"/>
  <c r="G954" i="1"/>
  <c r="G991" i="1"/>
  <c r="G927" i="1"/>
  <c r="G964" i="1"/>
  <c r="G900" i="1"/>
  <c r="G929" i="1"/>
  <c r="G966" i="1"/>
  <c r="G902" i="1"/>
  <c r="G939" i="1"/>
  <c r="G968" i="1"/>
  <c r="G904" i="1"/>
  <c r="G973" i="1"/>
  <c r="G909" i="1"/>
  <c r="G946" i="1"/>
  <c r="G983" i="1"/>
  <c r="G919" i="1"/>
  <c r="G956" i="1"/>
  <c r="G985" i="1"/>
  <c r="G921" i="1"/>
  <c r="G958" i="1"/>
  <c r="G894" i="1"/>
  <c r="G931" i="1"/>
  <c r="G960" i="1"/>
  <c r="G896" i="1"/>
  <c r="G965" i="1"/>
  <c r="G901" i="1"/>
  <c r="G938" i="1"/>
  <c r="G975" i="1"/>
  <c r="G911" i="1"/>
  <c r="G948" i="1"/>
  <c r="G977" i="1"/>
  <c r="G913" i="1"/>
  <c r="G950" i="1"/>
  <c r="G987" i="1"/>
  <c r="G923" i="1"/>
  <c r="G952" i="1"/>
  <c r="H1930" i="1"/>
  <c r="H1959" i="1"/>
  <c r="H1922" i="1"/>
  <c r="H1951" i="1"/>
  <c r="H1887" i="1"/>
  <c r="H1924" i="1"/>
  <c r="H1961" i="1"/>
  <c r="H1897" i="1"/>
  <c r="H1926" i="1"/>
  <c r="H1963" i="1"/>
  <c r="H1899" i="1"/>
  <c r="H1978" i="1"/>
  <c r="H1914" i="1"/>
  <c r="H1943" i="1"/>
  <c r="H1962" i="1"/>
  <c r="H1898" i="1"/>
  <c r="H1927" i="1"/>
  <c r="H1964" i="1"/>
  <c r="H1900" i="1"/>
  <c r="H1937" i="1"/>
  <c r="H1938" i="1"/>
  <c r="H1946" i="1"/>
  <c r="H1903" i="1"/>
  <c r="H1916" i="1"/>
  <c r="H1929" i="1"/>
  <c r="H1950" i="1"/>
  <c r="H1979" i="1"/>
  <c r="H1907" i="1"/>
  <c r="H1936" i="1"/>
  <c r="H1973" i="1"/>
  <c r="H1909" i="1"/>
  <c r="H1906" i="1"/>
  <c r="H1895" i="1"/>
  <c r="H1908" i="1"/>
  <c r="H1921" i="1"/>
  <c r="H1942" i="1"/>
  <c r="H1971" i="1"/>
  <c r="H1891" i="1"/>
  <c r="H1928" i="1"/>
  <c r="H1965" i="1"/>
  <c r="H1901" i="1"/>
  <c r="H1890" i="1"/>
  <c r="H1980" i="1"/>
  <c r="H1892" i="1"/>
  <c r="H1913" i="1"/>
  <c r="H1934" i="1"/>
  <c r="H1955" i="1"/>
  <c r="H1883" i="1"/>
  <c r="H1920" i="1"/>
  <c r="H1957" i="1"/>
  <c r="H1893" i="1"/>
  <c r="H1975" i="1"/>
  <c r="H1972" i="1"/>
  <c r="H1884" i="1"/>
  <c r="H1905" i="1"/>
  <c r="H1918" i="1"/>
  <c r="H1947" i="1"/>
  <c r="H1976" i="1"/>
  <c r="H1912" i="1"/>
  <c r="H1949" i="1"/>
  <c r="H1885" i="1"/>
  <c r="H1967" i="1"/>
  <c r="H1956" i="1"/>
  <c r="H1977" i="1"/>
  <c r="H1889" i="1"/>
  <c r="H1910" i="1"/>
  <c r="H1939" i="1"/>
  <c r="H1968" i="1"/>
  <c r="H1904" i="1"/>
  <c r="H1941" i="1"/>
  <c r="H1935" i="1"/>
  <c r="H1948" i="1"/>
  <c r="H1969" i="1"/>
  <c r="H1974" i="1"/>
  <c r="H1902" i="1"/>
  <c r="H1931" i="1"/>
  <c r="H1960" i="1"/>
  <c r="H1896" i="1"/>
  <c r="H1933" i="1"/>
  <c r="H1970" i="1"/>
  <c r="H1919" i="1"/>
  <c r="H1940" i="1"/>
  <c r="H1953" i="1"/>
  <c r="H1966" i="1"/>
  <c r="H1894" i="1"/>
  <c r="H1923" i="1"/>
  <c r="H1952" i="1"/>
  <c r="H1888" i="1"/>
  <c r="H1925" i="1"/>
  <c r="H1954" i="1"/>
  <c r="H1911" i="1"/>
  <c r="H1932" i="1"/>
  <c r="H1945" i="1"/>
  <c r="H1958" i="1"/>
  <c r="H1886" i="1"/>
  <c r="H1915" i="1"/>
  <c r="H1944" i="1"/>
  <c r="H1981" i="1"/>
  <c r="H1917" i="1"/>
  <c r="H1138" i="1"/>
  <c r="H1146" i="1"/>
  <c r="H1167" i="1"/>
  <c r="H1103" i="1"/>
  <c r="H1140" i="1"/>
  <c r="H1177" i="1"/>
  <c r="H1113" i="1"/>
  <c r="H1142" i="1"/>
  <c r="H1179" i="1"/>
  <c r="H1115" i="1"/>
  <c r="H1152" i="1"/>
  <c r="H1189" i="1"/>
  <c r="H1125" i="1"/>
  <c r="H1130" i="1"/>
  <c r="H1159" i="1"/>
  <c r="H1095" i="1"/>
  <c r="H1132" i="1"/>
  <c r="H1169" i="1"/>
  <c r="H1105" i="1"/>
  <c r="H1134" i="1"/>
  <c r="H1171" i="1"/>
  <c r="H1107" i="1"/>
  <c r="H1144" i="1"/>
  <c r="H1181" i="1"/>
  <c r="H1117" i="1"/>
  <c r="H1122" i="1"/>
  <c r="H1151" i="1"/>
  <c r="H1188" i="1"/>
  <c r="H1124" i="1"/>
  <c r="H1161" i="1"/>
  <c r="H1097" i="1"/>
  <c r="H1126" i="1"/>
  <c r="H1163" i="1"/>
  <c r="H1099" i="1"/>
  <c r="H1136" i="1"/>
  <c r="H1173" i="1"/>
  <c r="H1109" i="1"/>
  <c r="H1186" i="1"/>
  <c r="H1114" i="1"/>
  <c r="H1143" i="1"/>
  <c r="H1180" i="1"/>
  <c r="H1116" i="1"/>
  <c r="H1153" i="1"/>
  <c r="H1182" i="1"/>
  <c r="H1118" i="1"/>
  <c r="H1155" i="1"/>
  <c r="H1091" i="1"/>
  <c r="H1128" i="1"/>
  <c r="H1165" i="1"/>
  <c r="H1101" i="1"/>
  <c r="H1178" i="1"/>
  <c r="H1106" i="1"/>
  <c r="H1135" i="1"/>
  <c r="H1172" i="1"/>
  <c r="H1108" i="1"/>
  <c r="H1145" i="1"/>
  <c r="H1174" i="1"/>
  <c r="H1110" i="1"/>
  <c r="H1147" i="1"/>
  <c r="H1184" i="1"/>
  <c r="H1120" i="1"/>
  <c r="H1157" i="1"/>
  <c r="H1093" i="1"/>
  <c r="H1170" i="1"/>
  <c r="H1098" i="1"/>
  <c r="H1127" i="1"/>
  <c r="H1164" i="1"/>
  <c r="H1100" i="1"/>
  <c r="H1137" i="1"/>
  <c r="H1166" i="1"/>
  <c r="H1102" i="1"/>
  <c r="H1139" i="1"/>
  <c r="H1176" i="1"/>
  <c r="H1112" i="1"/>
  <c r="H1149" i="1"/>
  <c r="H1162" i="1"/>
  <c r="H1183" i="1"/>
  <c r="H1119" i="1"/>
  <c r="H1156" i="1"/>
  <c r="H1092" i="1"/>
  <c r="H1129" i="1"/>
  <c r="H1158" i="1"/>
  <c r="H1094" i="1"/>
  <c r="H1131" i="1"/>
  <c r="H1168" i="1"/>
  <c r="H1104" i="1"/>
  <c r="H1141" i="1"/>
  <c r="H1154" i="1"/>
  <c r="H1175" i="1"/>
  <c r="H1111" i="1"/>
  <c r="H1148" i="1"/>
  <c r="H1185" i="1"/>
  <c r="H1121" i="1"/>
  <c r="H1150" i="1"/>
  <c r="H1187" i="1"/>
  <c r="H1123" i="1"/>
  <c r="H1160" i="1"/>
  <c r="H1096" i="1"/>
  <c r="H1133" i="1"/>
  <c r="H39" i="7"/>
  <c r="I35" i="7" s="1"/>
  <c r="H299" i="6"/>
  <c r="H102" i="6"/>
  <c r="F300" i="6"/>
  <c r="F4" i="6"/>
  <c r="H499" i="6"/>
  <c r="F301" i="6"/>
  <c r="H104" i="6"/>
  <c r="F501" i="6"/>
  <c r="F303" i="6"/>
  <c r="F204" i="6"/>
  <c r="H497" i="6"/>
  <c r="F200" i="6"/>
  <c r="F2" i="6"/>
  <c r="H3" i="6"/>
  <c r="F201" i="6"/>
  <c r="H598" i="6"/>
  <c r="F499" i="6"/>
  <c r="H302" i="6"/>
  <c r="F599" i="6"/>
  <c r="H204" i="6"/>
  <c r="F402" i="6"/>
  <c r="H6" i="6"/>
  <c r="F497" i="6"/>
  <c r="H201" i="6"/>
  <c r="H399" i="6"/>
  <c r="F597" i="6"/>
  <c r="H400" i="6"/>
  <c r="F401" i="6"/>
  <c r="F104" i="6"/>
  <c r="H501" i="6"/>
  <c r="H303" i="6"/>
  <c r="F398" i="6"/>
  <c r="H200" i="6"/>
  <c r="H2" i="6"/>
  <c r="H498" i="6"/>
  <c r="F498" i="6"/>
  <c r="F3" i="6"/>
  <c r="H4" i="6"/>
  <c r="F5" i="6"/>
  <c r="H599" i="6"/>
  <c r="F105" i="6"/>
  <c r="F101" i="6"/>
  <c r="F399" i="6"/>
  <c r="F102" i="6"/>
  <c r="H301" i="6"/>
  <c r="F500" i="6"/>
  <c r="H500" i="6"/>
  <c r="F302" i="6"/>
  <c r="H402" i="6"/>
  <c r="H600" i="6"/>
  <c r="F299" i="6"/>
  <c r="H101" i="6"/>
  <c r="H596" i="6"/>
  <c r="H300" i="6"/>
  <c r="H202" i="6"/>
  <c r="F400" i="6"/>
  <c r="H203" i="6"/>
  <c r="H398" i="6"/>
  <c r="F596" i="6"/>
  <c r="H103" i="6"/>
  <c r="F598" i="6"/>
  <c r="F202" i="6"/>
  <c r="F203" i="6"/>
  <c r="H5" i="6"/>
  <c r="H401" i="6"/>
  <c r="F6" i="6"/>
  <c r="H597" i="6"/>
  <c r="F600" i="6"/>
  <c r="G328" i="6" l="1"/>
  <c r="G376" i="6"/>
  <c r="G319" i="6"/>
  <c r="G384" i="6"/>
  <c r="G337" i="6"/>
  <c r="G336" i="6"/>
  <c r="G352" i="6"/>
  <c r="G305" i="6"/>
  <c r="G344" i="6"/>
  <c r="G392" i="6"/>
  <c r="G375" i="6"/>
  <c r="G313" i="6"/>
  <c r="G321" i="6"/>
  <c r="G345" i="6"/>
  <c r="G311" i="6"/>
  <c r="G360" i="6"/>
  <c r="G353" i="6"/>
  <c r="G364" i="6"/>
  <c r="G304" i="6"/>
  <c r="G368" i="6"/>
  <c r="G329" i="6"/>
  <c r="G367" i="6"/>
  <c r="G312" i="6"/>
  <c r="G320" i="6"/>
  <c r="G322" i="6"/>
  <c r="G391" i="6"/>
  <c r="G359" i="6"/>
  <c r="G385" i="6"/>
  <c r="G362" i="6"/>
  <c r="G323" i="6"/>
  <c r="G331" i="6"/>
  <c r="G306" i="6"/>
  <c r="G314" i="6"/>
  <c r="G370" i="6"/>
  <c r="G339" i="6"/>
  <c r="G347" i="6"/>
  <c r="G378" i="6"/>
  <c r="G386" i="6"/>
  <c r="G379" i="6"/>
  <c r="G343" i="6"/>
  <c r="G335" i="6"/>
  <c r="G355" i="6"/>
  <c r="G387" i="6"/>
  <c r="G369" i="6"/>
  <c r="G330" i="6"/>
  <c r="G354" i="6"/>
  <c r="G394" i="6"/>
  <c r="G307" i="6"/>
  <c r="G363" i="6"/>
  <c r="G361" i="6"/>
  <c r="G393" i="6"/>
  <c r="G338" i="6"/>
  <c r="G346" i="6"/>
  <c r="G395" i="6"/>
  <c r="G377" i="6"/>
  <c r="G315" i="6"/>
  <c r="G371" i="6"/>
  <c r="G388" i="6"/>
  <c r="G349" i="6"/>
  <c r="G381" i="6"/>
  <c r="G308" i="6"/>
  <c r="G383" i="6"/>
  <c r="G325" i="6"/>
  <c r="G357" i="6"/>
  <c r="G389" i="6"/>
  <c r="G351" i="6"/>
  <c r="G342" i="6"/>
  <c r="G350" i="6"/>
  <c r="G358" i="6"/>
  <c r="G374" i="6"/>
  <c r="G356" i="6"/>
  <c r="G310" i="6"/>
  <c r="G318" i="6"/>
  <c r="G326" i="6"/>
  <c r="G334" i="6"/>
  <c r="G324" i="6"/>
  <c r="G333" i="6"/>
  <c r="G397" i="6"/>
  <c r="G348" i="6"/>
  <c r="G309" i="6"/>
  <c r="G365" i="6"/>
  <c r="G316" i="6"/>
  <c r="G340" i="6"/>
  <c r="G327" i="6"/>
  <c r="G341" i="6"/>
  <c r="G373" i="6"/>
  <c r="G372" i="6"/>
  <c r="G380" i="6"/>
  <c r="G396" i="6"/>
  <c r="G317" i="6"/>
  <c r="G382" i="6"/>
  <c r="G390" i="6"/>
  <c r="G332" i="6"/>
  <c r="G366" i="6"/>
  <c r="G299" i="6"/>
  <c r="G302" i="6"/>
  <c r="G300" i="6"/>
  <c r="G301" i="6"/>
  <c r="G303" i="6"/>
  <c r="I33" i="7"/>
  <c r="F219" i="6"/>
  <c r="F247" i="6"/>
  <c r="F210" i="6"/>
  <c r="F233" i="6"/>
  <c r="F223" i="6"/>
  <c r="F249" i="6"/>
  <c r="F241" i="6"/>
  <c r="F231" i="6"/>
  <c r="F218" i="6"/>
  <c r="F227" i="6"/>
  <c r="F255" i="6"/>
  <c r="F252" i="6"/>
  <c r="F235" i="6"/>
  <c r="F246" i="6"/>
  <c r="F254" i="6"/>
  <c r="F214" i="6"/>
  <c r="F222" i="6"/>
  <c r="F238" i="6"/>
  <c r="F230" i="6"/>
  <c r="F216" i="6"/>
  <c r="F224" i="6"/>
  <c r="F288" i="6"/>
  <c r="F232" i="6"/>
  <c r="F248" i="6"/>
  <c r="F256" i="6"/>
  <c r="F234" i="6"/>
  <c r="F242" i="6"/>
  <c r="F250" i="6"/>
  <c r="F289" i="6"/>
  <c r="F258" i="6"/>
  <c r="F266" i="6"/>
  <c r="F226" i="6"/>
  <c r="F290" i="6"/>
  <c r="F293" i="6"/>
  <c r="F207" i="6"/>
  <c r="F215" i="6"/>
  <c r="F206" i="6"/>
  <c r="F268" i="6"/>
  <c r="F239" i="6"/>
  <c r="F281" i="6"/>
  <c r="F269" i="6"/>
  <c r="F265" i="6"/>
  <c r="F264" i="6"/>
  <c r="F282" i="6"/>
  <c r="F277" i="6"/>
  <c r="F276" i="6"/>
  <c r="F285" i="6"/>
  <c r="F208" i="6"/>
  <c r="F279" i="6"/>
  <c r="F217" i="6"/>
  <c r="F240" i="6"/>
  <c r="F287" i="6"/>
  <c r="F225" i="6"/>
  <c r="F294" i="6"/>
  <c r="F257" i="6"/>
  <c r="F295" i="6"/>
  <c r="F270" i="6"/>
  <c r="F292" i="6"/>
  <c r="F278" i="6"/>
  <c r="F271" i="6"/>
  <c r="F286" i="6"/>
  <c r="F209" i="6"/>
  <c r="F261" i="6"/>
  <c r="F212" i="6"/>
  <c r="F273" i="6"/>
  <c r="F220" i="6"/>
  <c r="F272" i="6"/>
  <c r="F296" i="6"/>
  <c r="F228" i="6"/>
  <c r="F236" i="6"/>
  <c r="F284" i="6"/>
  <c r="F244" i="6"/>
  <c r="F211" i="6"/>
  <c r="F262" i="6"/>
  <c r="F243" i="6"/>
  <c r="F274" i="6"/>
  <c r="F260" i="6"/>
  <c r="F251" i="6"/>
  <c r="F297" i="6"/>
  <c r="F205" i="6"/>
  <c r="F280" i="6"/>
  <c r="F259" i="6"/>
  <c r="F267" i="6"/>
  <c r="F213" i="6"/>
  <c r="F298" i="6"/>
  <c r="F221" i="6"/>
  <c r="F229" i="6"/>
  <c r="F237" i="6"/>
  <c r="F275" i="6"/>
  <c r="F283" i="6"/>
  <c r="F245" i="6"/>
  <c r="F253" i="6"/>
  <c r="F291" i="6"/>
  <c r="F263" i="6"/>
  <c r="H122" i="6"/>
  <c r="H138" i="6"/>
  <c r="H177" i="6"/>
  <c r="H107" i="6"/>
  <c r="H146" i="6"/>
  <c r="H113" i="6"/>
  <c r="H186" i="6"/>
  <c r="H194" i="6"/>
  <c r="H154" i="6"/>
  <c r="H162" i="6"/>
  <c r="H169" i="6"/>
  <c r="H106" i="6"/>
  <c r="H114" i="6"/>
  <c r="H170" i="6"/>
  <c r="H178" i="6"/>
  <c r="H123" i="6"/>
  <c r="H131" i="6"/>
  <c r="H155" i="6"/>
  <c r="H121" i="6"/>
  <c r="H139" i="6"/>
  <c r="H130" i="6"/>
  <c r="H115" i="6"/>
  <c r="H116" i="6"/>
  <c r="H124" i="6"/>
  <c r="H180" i="6"/>
  <c r="H149" i="6"/>
  <c r="H147" i="6"/>
  <c r="H132" i="6"/>
  <c r="H188" i="6"/>
  <c r="H157" i="6"/>
  <c r="H189" i="6"/>
  <c r="H145" i="6"/>
  <c r="H140" i="6"/>
  <c r="H110" i="6"/>
  <c r="H171" i="6"/>
  <c r="H179" i="6"/>
  <c r="H187" i="6"/>
  <c r="H148" i="6"/>
  <c r="H196" i="6"/>
  <c r="H137" i="6"/>
  <c r="H109" i="6"/>
  <c r="H165" i="6"/>
  <c r="H197" i="6"/>
  <c r="H156" i="6"/>
  <c r="H117" i="6"/>
  <c r="H163" i="6"/>
  <c r="H195" i="6"/>
  <c r="H164" i="6"/>
  <c r="H193" i="6"/>
  <c r="H125" i="6"/>
  <c r="H173" i="6"/>
  <c r="H172" i="6"/>
  <c r="H133" i="6"/>
  <c r="H108" i="6"/>
  <c r="H141" i="6"/>
  <c r="H181" i="6"/>
  <c r="H153" i="6"/>
  <c r="H135" i="6"/>
  <c r="H167" i="6"/>
  <c r="H199" i="6"/>
  <c r="H144" i="6"/>
  <c r="H112" i="6"/>
  <c r="H120" i="6"/>
  <c r="H128" i="6"/>
  <c r="H136" i="6"/>
  <c r="H168" i="6"/>
  <c r="H161" i="6"/>
  <c r="H111" i="6"/>
  <c r="H143" i="6"/>
  <c r="H175" i="6"/>
  <c r="H142" i="6"/>
  <c r="H150" i="6"/>
  <c r="H158" i="6"/>
  <c r="H166" i="6"/>
  <c r="H174" i="6"/>
  <c r="H129" i="6"/>
  <c r="H118" i="6"/>
  <c r="H126" i="6"/>
  <c r="H134" i="6"/>
  <c r="H182" i="6"/>
  <c r="H119" i="6"/>
  <c r="H151" i="6"/>
  <c r="H183" i="6"/>
  <c r="H190" i="6"/>
  <c r="H185" i="6"/>
  <c r="H198" i="6"/>
  <c r="H127" i="6"/>
  <c r="H159" i="6"/>
  <c r="H191" i="6"/>
  <c r="H152" i="6"/>
  <c r="H192" i="6"/>
  <c r="H176" i="6"/>
  <c r="H160" i="6"/>
  <c r="H184" i="6"/>
  <c r="F185" i="6"/>
  <c r="F184" i="6"/>
  <c r="F129" i="6"/>
  <c r="F161" i="6"/>
  <c r="F173" i="6"/>
  <c r="F181" i="6"/>
  <c r="F197" i="6"/>
  <c r="F165" i="6"/>
  <c r="F199" i="6"/>
  <c r="F174" i="6"/>
  <c r="F182" i="6"/>
  <c r="F198" i="6"/>
  <c r="F175" i="6"/>
  <c r="F183" i="6"/>
  <c r="F149" i="6"/>
  <c r="F109" i="6"/>
  <c r="F118" i="6"/>
  <c r="F141" i="6"/>
  <c r="F126" i="6"/>
  <c r="F134" i="6"/>
  <c r="F117" i="6"/>
  <c r="F133" i="6"/>
  <c r="F157" i="6"/>
  <c r="F142" i="6"/>
  <c r="F150" i="6"/>
  <c r="F158" i="6"/>
  <c r="F125" i="6"/>
  <c r="F166" i="6"/>
  <c r="F189" i="6"/>
  <c r="F110" i="6"/>
  <c r="F190" i="6"/>
  <c r="F119" i="6"/>
  <c r="F136" i="6"/>
  <c r="F145" i="6"/>
  <c r="F127" i="6"/>
  <c r="F144" i="6"/>
  <c r="F153" i="6"/>
  <c r="F135" i="6"/>
  <c r="F152" i="6"/>
  <c r="F169" i="6"/>
  <c r="F143" i="6"/>
  <c r="F160" i="6"/>
  <c r="F177" i="6"/>
  <c r="F151" i="6"/>
  <c r="F168" i="6"/>
  <c r="F193" i="6"/>
  <c r="F159" i="6"/>
  <c r="F112" i="6"/>
  <c r="F176" i="6"/>
  <c r="F167" i="6"/>
  <c r="F120" i="6"/>
  <c r="F192" i="6"/>
  <c r="F121" i="6"/>
  <c r="F111" i="6"/>
  <c r="F191" i="6"/>
  <c r="F128" i="6"/>
  <c r="F137" i="6"/>
  <c r="F162" i="6"/>
  <c r="F139" i="6"/>
  <c r="F113" i="6"/>
  <c r="F106" i="6"/>
  <c r="F170" i="6"/>
  <c r="F147" i="6"/>
  <c r="F114" i="6"/>
  <c r="F178" i="6"/>
  <c r="F155" i="6"/>
  <c r="F122" i="6"/>
  <c r="F186" i="6"/>
  <c r="F163" i="6"/>
  <c r="F130" i="6"/>
  <c r="F194" i="6"/>
  <c r="F107" i="6"/>
  <c r="F171" i="6"/>
  <c r="F138" i="6"/>
  <c r="F115" i="6"/>
  <c r="F179" i="6"/>
  <c r="F146" i="6"/>
  <c r="F123" i="6"/>
  <c r="F187" i="6"/>
  <c r="F154" i="6"/>
  <c r="F131" i="6"/>
  <c r="F195" i="6"/>
  <c r="F140" i="6"/>
  <c r="F148" i="6"/>
  <c r="F156" i="6"/>
  <c r="F164" i="6"/>
  <c r="F108" i="6"/>
  <c r="F172" i="6"/>
  <c r="F116" i="6"/>
  <c r="F180" i="6"/>
  <c r="F124" i="6"/>
  <c r="F188" i="6"/>
  <c r="F132" i="6"/>
  <c r="F196" i="6"/>
  <c r="F103" i="6"/>
  <c r="F588" i="6"/>
  <c r="F540" i="6"/>
  <c r="F548" i="6"/>
  <c r="F564" i="6"/>
  <c r="F518" i="6"/>
  <c r="F574" i="6"/>
  <c r="F508" i="6"/>
  <c r="F573" i="6"/>
  <c r="F509" i="6"/>
  <c r="F526" i="6"/>
  <c r="F534" i="6"/>
  <c r="F582" i="6"/>
  <c r="F572" i="6"/>
  <c r="F503" i="6"/>
  <c r="F543" i="6"/>
  <c r="F542" i="6"/>
  <c r="F550" i="6"/>
  <c r="F511" i="6"/>
  <c r="F590" i="6"/>
  <c r="F519" i="6"/>
  <c r="F565" i="6"/>
  <c r="F558" i="6"/>
  <c r="F502" i="6"/>
  <c r="F566" i="6"/>
  <c r="F517" i="6"/>
  <c r="F527" i="6"/>
  <c r="F510" i="6"/>
  <c r="F535" i="6"/>
  <c r="F504" i="6"/>
  <c r="F537" i="6"/>
  <c r="F583" i="6"/>
  <c r="F541" i="6"/>
  <c r="F512" i="6"/>
  <c r="F545" i="6"/>
  <c r="F577" i="6"/>
  <c r="F559" i="6"/>
  <c r="F520" i="6"/>
  <c r="F528" i="6"/>
  <c r="F576" i="6"/>
  <c r="F533" i="6"/>
  <c r="F553" i="6"/>
  <c r="F532" i="6"/>
  <c r="F567" i="6"/>
  <c r="F516" i="6"/>
  <c r="F536" i="6"/>
  <c r="F584" i="6"/>
  <c r="F585" i="6"/>
  <c r="F591" i="6"/>
  <c r="F580" i="6"/>
  <c r="F505" i="6"/>
  <c r="F551" i="6"/>
  <c r="F544" i="6"/>
  <c r="F589" i="6"/>
  <c r="F513" i="6"/>
  <c r="F561" i="6"/>
  <c r="F593" i="6"/>
  <c r="F575" i="6"/>
  <c r="F592" i="6"/>
  <c r="F521" i="6"/>
  <c r="F569" i="6"/>
  <c r="F552" i="6"/>
  <c r="F560" i="6"/>
  <c r="F568" i="6"/>
  <c r="F524" i="6"/>
  <c r="F529" i="6"/>
  <c r="F557" i="6"/>
  <c r="F594" i="6"/>
  <c r="F507" i="6"/>
  <c r="F539" i="6"/>
  <c r="F571" i="6"/>
  <c r="F525" i="6"/>
  <c r="F515" i="6"/>
  <c r="F547" i="6"/>
  <c r="F579" i="6"/>
  <c r="F538" i="6"/>
  <c r="F546" i="6"/>
  <c r="F514" i="6"/>
  <c r="F530" i="6"/>
  <c r="F554" i="6"/>
  <c r="F562" i="6"/>
  <c r="F570" i="6"/>
  <c r="F523" i="6"/>
  <c r="F555" i="6"/>
  <c r="F587" i="6"/>
  <c r="F522" i="6"/>
  <c r="F578" i="6"/>
  <c r="F581" i="6"/>
  <c r="F506" i="6"/>
  <c r="F586" i="6"/>
  <c r="F531" i="6"/>
  <c r="F563" i="6"/>
  <c r="F595" i="6"/>
  <c r="F549" i="6"/>
  <c r="F556" i="6"/>
  <c r="H542" i="6"/>
  <c r="H550" i="6"/>
  <c r="H535" i="6"/>
  <c r="H509" i="6"/>
  <c r="H558" i="6"/>
  <c r="H543" i="6"/>
  <c r="H502" i="6"/>
  <c r="H566" i="6"/>
  <c r="H551" i="6"/>
  <c r="H565" i="6"/>
  <c r="H510" i="6"/>
  <c r="H518" i="6"/>
  <c r="H574" i="6"/>
  <c r="H511" i="6"/>
  <c r="H519" i="6"/>
  <c r="H527" i="6"/>
  <c r="H526" i="6"/>
  <c r="H517" i="6"/>
  <c r="H503" i="6"/>
  <c r="H582" i="6"/>
  <c r="H534" i="6"/>
  <c r="H590" i="6"/>
  <c r="H573" i="6"/>
  <c r="H567" i="6"/>
  <c r="H575" i="6"/>
  <c r="H528" i="6"/>
  <c r="H584" i="6"/>
  <c r="H553" i="6"/>
  <c r="H585" i="6"/>
  <c r="H514" i="6"/>
  <c r="H541" i="6"/>
  <c r="H536" i="6"/>
  <c r="H559" i="6"/>
  <c r="H583" i="6"/>
  <c r="H544" i="6"/>
  <c r="H592" i="6"/>
  <c r="H533" i="6"/>
  <c r="H505" i="6"/>
  <c r="H561" i="6"/>
  <c r="H593" i="6"/>
  <c r="H552" i="6"/>
  <c r="H513" i="6"/>
  <c r="H591" i="6"/>
  <c r="H560" i="6"/>
  <c r="H589" i="6"/>
  <c r="H521" i="6"/>
  <c r="H569" i="6"/>
  <c r="H557" i="6"/>
  <c r="H568" i="6"/>
  <c r="H529" i="6"/>
  <c r="H504" i="6"/>
  <c r="H537" i="6"/>
  <c r="H577" i="6"/>
  <c r="H512" i="6"/>
  <c r="H520" i="6"/>
  <c r="H576" i="6"/>
  <c r="H545" i="6"/>
  <c r="H531" i="6"/>
  <c r="H563" i="6"/>
  <c r="H595" i="6"/>
  <c r="H540" i="6"/>
  <c r="H548" i="6"/>
  <c r="H556" i="6"/>
  <c r="H508" i="6"/>
  <c r="H516" i="6"/>
  <c r="H524" i="6"/>
  <c r="H532" i="6"/>
  <c r="H506" i="6"/>
  <c r="H507" i="6"/>
  <c r="H539" i="6"/>
  <c r="H571" i="6"/>
  <c r="H538" i="6"/>
  <c r="H546" i="6"/>
  <c r="H554" i="6"/>
  <c r="H562" i="6"/>
  <c r="H570" i="6"/>
  <c r="H525" i="6"/>
  <c r="H522" i="6"/>
  <c r="H530" i="6"/>
  <c r="H578" i="6"/>
  <c r="H515" i="6"/>
  <c r="H547" i="6"/>
  <c r="H579" i="6"/>
  <c r="H586" i="6"/>
  <c r="H581" i="6"/>
  <c r="H594" i="6"/>
  <c r="H523" i="6"/>
  <c r="H555" i="6"/>
  <c r="H587" i="6"/>
  <c r="H549" i="6"/>
  <c r="H564" i="6"/>
  <c r="H572" i="6"/>
  <c r="H580" i="6"/>
  <c r="H588" i="6"/>
  <c r="F653" i="6"/>
  <c r="F661" i="6"/>
  <c r="F641" i="6"/>
  <c r="F649" i="6"/>
  <c r="F657" i="6"/>
  <c r="F610" i="6"/>
  <c r="F664" i="6"/>
  <c r="F618" i="6"/>
  <c r="F650" i="6"/>
  <c r="F601" i="6"/>
  <c r="F665" i="6"/>
  <c r="F637" i="6"/>
  <c r="F616" i="6"/>
  <c r="F626" i="6"/>
  <c r="F693" i="6"/>
  <c r="F609" i="6"/>
  <c r="F629" i="6"/>
  <c r="F673" i="6"/>
  <c r="F672" i="6"/>
  <c r="F634" i="6"/>
  <c r="F617" i="6"/>
  <c r="F681" i="6"/>
  <c r="F608" i="6"/>
  <c r="F625" i="6"/>
  <c r="F633" i="6"/>
  <c r="F689" i="6"/>
  <c r="F602" i="6"/>
  <c r="F658" i="6"/>
  <c r="F627" i="6"/>
  <c r="F683" i="6"/>
  <c r="F632" i="6"/>
  <c r="F612" i="6"/>
  <c r="F660" i="6"/>
  <c r="F692" i="6"/>
  <c r="F666" i="6"/>
  <c r="F690" i="6"/>
  <c r="F635" i="6"/>
  <c r="F620" i="6"/>
  <c r="F642" i="6"/>
  <c r="F643" i="6"/>
  <c r="F691" i="6"/>
  <c r="F688" i="6"/>
  <c r="F628" i="6"/>
  <c r="F668" i="6"/>
  <c r="F656" i="6"/>
  <c r="F674" i="6"/>
  <c r="F651" i="6"/>
  <c r="F636" i="6"/>
  <c r="F659" i="6"/>
  <c r="F667" i="6"/>
  <c r="F644" i="6"/>
  <c r="F676" i="6"/>
  <c r="F645" i="6"/>
  <c r="F682" i="6"/>
  <c r="F603" i="6"/>
  <c r="F652" i="6"/>
  <c r="F684" i="6"/>
  <c r="F640" i="6"/>
  <c r="F611" i="6"/>
  <c r="F619" i="6"/>
  <c r="F675" i="6"/>
  <c r="F604" i="6"/>
  <c r="F669" i="6"/>
  <c r="F615" i="6"/>
  <c r="F623" i="6"/>
  <c r="F624" i="6"/>
  <c r="F614" i="6"/>
  <c r="F646" i="6"/>
  <c r="F678" i="6"/>
  <c r="F680" i="6"/>
  <c r="F622" i="6"/>
  <c r="F654" i="6"/>
  <c r="F686" i="6"/>
  <c r="F662" i="6"/>
  <c r="F613" i="6"/>
  <c r="F630" i="6"/>
  <c r="F694" i="6"/>
  <c r="F677" i="6"/>
  <c r="F648" i="6"/>
  <c r="F663" i="6"/>
  <c r="F605" i="6"/>
  <c r="F606" i="6"/>
  <c r="F638" i="6"/>
  <c r="F670" i="6"/>
  <c r="F607" i="6"/>
  <c r="F631" i="6"/>
  <c r="F639" i="6"/>
  <c r="F647" i="6"/>
  <c r="F655" i="6"/>
  <c r="F671" i="6"/>
  <c r="F679" i="6"/>
  <c r="F687" i="6"/>
  <c r="F685" i="6"/>
  <c r="F621" i="6"/>
  <c r="H261" i="6"/>
  <c r="H254" i="6"/>
  <c r="H205" i="6"/>
  <c r="H269" i="6"/>
  <c r="H276" i="6"/>
  <c r="H230" i="6"/>
  <c r="H213" i="6"/>
  <c r="H221" i="6"/>
  <c r="H277" i="6"/>
  <c r="H229" i="6"/>
  <c r="H238" i="6"/>
  <c r="H212" i="6"/>
  <c r="H268" i="6"/>
  <c r="H285" i="6"/>
  <c r="H206" i="6"/>
  <c r="H237" i="6"/>
  <c r="H293" i="6"/>
  <c r="H214" i="6"/>
  <c r="H246" i="6"/>
  <c r="H245" i="6"/>
  <c r="H253" i="6"/>
  <c r="H220" i="6"/>
  <c r="H222" i="6"/>
  <c r="H270" i="6"/>
  <c r="H294" i="6"/>
  <c r="H239" i="6"/>
  <c r="H209" i="6"/>
  <c r="H262" i="6"/>
  <c r="H247" i="6"/>
  <c r="H295" i="6"/>
  <c r="H236" i="6"/>
  <c r="H208" i="6"/>
  <c r="H264" i="6"/>
  <c r="H296" i="6"/>
  <c r="H278" i="6"/>
  <c r="H255" i="6"/>
  <c r="H216" i="6"/>
  <c r="H263" i="6"/>
  <c r="H224" i="6"/>
  <c r="H272" i="6"/>
  <c r="H271" i="6"/>
  <c r="H292" i="6"/>
  <c r="H232" i="6"/>
  <c r="H286" i="6"/>
  <c r="H207" i="6"/>
  <c r="H240" i="6"/>
  <c r="H280" i="6"/>
  <c r="H244" i="6"/>
  <c r="H215" i="6"/>
  <c r="H223" i="6"/>
  <c r="H279" i="6"/>
  <c r="H248" i="6"/>
  <c r="H231" i="6"/>
  <c r="H287" i="6"/>
  <c r="H256" i="6"/>
  <c r="H288" i="6"/>
  <c r="H260" i="6"/>
  <c r="H227" i="6"/>
  <c r="H235" i="6"/>
  <c r="H210" i="6"/>
  <c r="H242" i="6"/>
  <c r="H274" i="6"/>
  <c r="H252" i="6"/>
  <c r="H241" i="6"/>
  <c r="H249" i="6"/>
  <c r="H257" i="6"/>
  <c r="H265" i="6"/>
  <c r="H273" i="6"/>
  <c r="H219" i="6"/>
  <c r="H225" i="6"/>
  <c r="H233" i="6"/>
  <c r="H281" i="6"/>
  <c r="H218" i="6"/>
  <c r="H250" i="6"/>
  <c r="H282" i="6"/>
  <c r="H217" i="6"/>
  <c r="H289" i="6"/>
  <c r="H228" i="6"/>
  <c r="H297" i="6"/>
  <c r="H284" i="6"/>
  <c r="H226" i="6"/>
  <c r="H258" i="6"/>
  <c r="H290" i="6"/>
  <c r="H243" i="6"/>
  <c r="H259" i="6"/>
  <c r="H275" i="6"/>
  <c r="H211" i="6"/>
  <c r="H267" i="6"/>
  <c r="H234" i="6"/>
  <c r="H266" i="6"/>
  <c r="H298" i="6"/>
  <c r="H251" i="6"/>
  <c r="H283" i="6"/>
  <c r="H291" i="6"/>
  <c r="I36" i="7"/>
  <c r="I38" i="7"/>
  <c r="I37" i="7"/>
  <c r="I34" i="7"/>
  <c r="I32" i="7"/>
  <c r="F94" i="6"/>
  <c r="F38" i="6"/>
  <c r="F46" i="6"/>
  <c r="F76" i="6"/>
  <c r="F45" i="6"/>
  <c r="F28" i="6"/>
  <c r="F53" i="6"/>
  <c r="F52" i="6"/>
  <c r="F68" i="6"/>
  <c r="F92" i="6"/>
  <c r="F61" i="6"/>
  <c r="F69" i="6"/>
  <c r="F13" i="6"/>
  <c r="F77" i="6"/>
  <c r="F60" i="6"/>
  <c r="F36" i="6"/>
  <c r="F21" i="6"/>
  <c r="F85" i="6"/>
  <c r="F20" i="6"/>
  <c r="F100" i="6"/>
  <c r="F29" i="6"/>
  <c r="F93" i="6"/>
  <c r="F12" i="6"/>
  <c r="F84" i="6"/>
  <c r="F44" i="6"/>
  <c r="F37" i="6"/>
  <c r="F22" i="6"/>
  <c r="F63" i="6"/>
  <c r="F64" i="6"/>
  <c r="F30" i="6"/>
  <c r="F7" i="6"/>
  <c r="F71" i="6"/>
  <c r="F8" i="6"/>
  <c r="F72" i="6"/>
  <c r="F54" i="6"/>
  <c r="F15" i="6"/>
  <c r="F79" i="6"/>
  <c r="F16" i="6"/>
  <c r="F80" i="6"/>
  <c r="F62" i="6"/>
  <c r="F23" i="6"/>
  <c r="F87" i="6"/>
  <c r="F24" i="6"/>
  <c r="F88" i="6"/>
  <c r="F70" i="6"/>
  <c r="F31" i="6"/>
  <c r="F95" i="6"/>
  <c r="F32" i="6"/>
  <c r="F96" i="6"/>
  <c r="F78" i="6"/>
  <c r="F39" i="6"/>
  <c r="F86" i="6"/>
  <c r="F47" i="6"/>
  <c r="F48" i="6"/>
  <c r="F14" i="6"/>
  <c r="F55" i="6"/>
  <c r="F56" i="6"/>
  <c r="F40" i="6"/>
  <c r="F33" i="6"/>
  <c r="F97" i="6"/>
  <c r="F10" i="6"/>
  <c r="F74" i="6"/>
  <c r="F41" i="6"/>
  <c r="F18" i="6"/>
  <c r="F82" i="6"/>
  <c r="F49" i="6"/>
  <c r="F26" i="6"/>
  <c r="F90" i="6"/>
  <c r="F57" i="6"/>
  <c r="F34" i="6"/>
  <c r="F98" i="6"/>
  <c r="F65" i="6"/>
  <c r="F42" i="6"/>
  <c r="F9" i="6"/>
  <c r="F73" i="6"/>
  <c r="F50" i="6"/>
  <c r="F17" i="6"/>
  <c r="F81" i="6"/>
  <c r="F58" i="6"/>
  <c r="F25" i="6"/>
  <c r="F89" i="6"/>
  <c r="F66" i="6"/>
  <c r="F11" i="6"/>
  <c r="F75" i="6"/>
  <c r="F19" i="6"/>
  <c r="F83" i="6"/>
  <c r="F27" i="6"/>
  <c r="F91" i="6"/>
  <c r="F35" i="6"/>
  <c r="F99" i="6"/>
  <c r="F43" i="6"/>
  <c r="F51" i="6"/>
  <c r="F59" i="6"/>
  <c r="F67" i="6"/>
  <c r="H419" i="6"/>
  <c r="H436" i="6"/>
  <c r="H427" i="6"/>
  <c r="H483" i="6"/>
  <c r="H474" i="6"/>
  <c r="H435" i="6"/>
  <c r="H491" i="6"/>
  <c r="H404" i="6"/>
  <c r="H444" i="6"/>
  <c r="H410" i="6"/>
  <c r="H443" i="6"/>
  <c r="H451" i="6"/>
  <c r="H412" i="6"/>
  <c r="H459" i="6"/>
  <c r="H420" i="6"/>
  <c r="H452" i="6"/>
  <c r="H466" i="6"/>
  <c r="H467" i="6"/>
  <c r="H403" i="6"/>
  <c r="H428" i="6"/>
  <c r="H460" i="6"/>
  <c r="H411" i="6"/>
  <c r="H475" i="6"/>
  <c r="H418" i="6"/>
  <c r="H405" i="6"/>
  <c r="H422" i="6"/>
  <c r="H470" i="6"/>
  <c r="H484" i="6"/>
  <c r="H413" i="6"/>
  <c r="H421" i="6"/>
  <c r="H477" i="6"/>
  <c r="H429" i="6"/>
  <c r="H485" i="6"/>
  <c r="H478" i="6"/>
  <c r="H442" i="6"/>
  <c r="H437" i="6"/>
  <c r="H486" i="6"/>
  <c r="H492" i="6"/>
  <c r="H445" i="6"/>
  <c r="H493" i="6"/>
  <c r="H434" i="6"/>
  <c r="H494" i="6"/>
  <c r="H468" i="6"/>
  <c r="H453" i="6"/>
  <c r="H476" i="6"/>
  <c r="H461" i="6"/>
  <c r="H490" i="6"/>
  <c r="H406" i="6"/>
  <c r="H414" i="6"/>
  <c r="H438" i="6"/>
  <c r="H446" i="6"/>
  <c r="H462" i="6"/>
  <c r="H458" i="6"/>
  <c r="H469" i="6"/>
  <c r="H430" i="6"/>
  <c r="H454" i="6"/>
  <c r="H495" i="6"/>
  <c r="H424" i="6"/>
  <c r="H456" i="6"/>
  <c r="H488" i="6"/>
  <c r="H450" i="6"/>
  <c r="H432" i="6"/>
  <c r="H464" i="6"/>
  <c r="H496" i="6"/>
  <c r="H441" i="6"/>
  <c r="H449" i="6"/>
  <c r="H457" i="6"/>
  <c r="H473" i="6"/>
  <c r="H407" i="6"/>
  <c r="H409" i="6"/>
  <c r="H417" i="6"/>
  <c r="H425" i="6"/>
  <c r="H433" i="6"/>
  <c r="H465" i="6"/>
  <c r="H408" i="6"/>
  <c r="H440" i="6"/>
  <c r="H472" i="6"/>
  <c r="H439" i="6"/>
  <c r="H447" i="6"/>
  <c r="H455" i="6"/>
  <c r="H463" i="6"/>
  <c r="H471" i="6"/>
  <c r="H426" i="6"/>
  <c r="H415" i="6"/>
  <c r="H423" i="6"/>
  <c r="H431" i="6"/>
  <c r="H479" i="6"/>
  <c r="H416" i="6"/>
  <c r="H448" i="6"/>
  <c r="H480" i="6"/>
  <c r="H487" i="6"/>
  <c r="H482" i="6"/>
  <c r="H481" i="6"/>
  <c r="H489" i="6"/>
  <c r="H608" i="6"/>
  <c r="H601" i="6"/>
  <c r="H665" i="6"/>
  <c r="H626" i="6"/>
  <c r="H609" i="6"/>
  <c r="H658" i="6"/>
  <c r="H617" i="6"/>
  <c r="H673" i="6"/>
  <c r="H625" i="6"/>
  <c r="H616" i="6"/>
  <c r="H634" i="6"/>
  <c r="H664" i="6"/>
  <c r="H681" i="6"/>
  <c r="H602" i="6"/>
  <c r="H633" i="6"/>
  <c r="H689" i="6"/>
  <c r="H610" i="6"/>
  <c r="H642" i="6"/>
  <c r="H641" i="6"/>
  <c r="H649" i="6"/>
  <c r="H672" i="6"/>
  <c r="H618" i="6"/>
  <c r="H657" i="6"/>
  <c r="H643" i="6"/>
  <c r="H691" i="6"/>
  <c r="H604" i="6"/>
  <c r="H660" i="6"/>
  <c r="H692" i="6"/>
  <c r="H674" i="6"/>
  <c r="H651" i="6"/>
  <c r="H688" i="6"/>
  <c r="H612" i="6"/>
  <c r="H659" i="6"/>
  <c r="H620" i="6"/>
  <c r="H668" i="6"/>
  <c r="H650" i="6"/>
  <c r="H640" i="6"/>
  <c r="H667" i="6"/>
  <c r="H628" i="6"/>
  <c r="H682" i="6"/>
  <c r="H603" i="6"/>
  <c r="H636" i="6"/>
  <c r="H676" i="6"/>
  <c r="H611" i="6"/>
  <c r="H619" i="6"/>
  <c r="H675" i="6"/>
  <c r="H632" i="6"/>
  <c r="H644" i="6"/>
  <c r="H627" i="6"/>
  <c r="H683" i="6"/>
  <c r="H652" i="6"/>
  <c r="H684" i="6"/>
  <c r="H666" i="6"/>
  <c r="H690" i="6"/>
  <c r="H635" i="6"/>
  <c r="H605" i="6"/>
  <c r="H624" i="6"/>
  <c r="H606" i="6"/>
  <c r="H638" i="6"/>
  <c r="H670" i="6"/>
  <c r="H648" i="6"/>
  <c r="H637" i="6"/>
  <c r="H645" i="6"/>
  <c r="H653" i="6"/>
  <c r="H661" i="6"/>
  <c r="H669" i="6"/>
  <c r="H621" i="6"/>
  <c r="H629" i="6"/>
  <c r="H677" i="6"/>
  <c r="H614" i="6"/>
  <c r="H646" i="6"/>
  <c r="H678" i="6"/>
  <c r="H613" i="6"/>
  <c r="H685" i="6"/>
  <c r="H693" i="6"/>
  <c r="H680" i="6"/>
  <c r="H622" i="6"/>
  <c r="H654" i="6"/>
  <c r="H686" i="6"/>
  <c r="H656" i="6"/>
  <c r="H607" i="6"/>
  <c r="H615" i="6"/>
  <c r="H623" i="6"/>
  <c r="H631" i="6"/>
  <c r="H663" i="6"/>
  <c r="H630" i="6"/>
  <c r="H662" i="6"/>
  <c r="H694" i="6"/>
  <c r="H647" i="6"/>
  <c r="H679" i="6"/>
  <c r="H687" i="6"/>
  <c r="H655" i="6"/>
  <c r="H671" i="6"/>
  <c r="H639" i="6"/>
  <c r="H312" i="6"/>
  <c r="H319" i="6"/>
  <c r="H320" i="6"/>
  <c r="H376" i="6"/>
  <c r="H328" i="6"/>
  <c r="H337" i="6"/>
  <c r="H384" i="6"/>
  <c r="H375" i="6"/>
  <c r="H305" i="6"/>
  <c r="H311" i="6"/>
  <c r="H336" i="6"/>
  <c r="H392" i="6"/>
  <c r="H313" i="6"/>
  <c r="H345" i="6"/>
  <c r="H344" i="6"/>
  <c r="H352" i="6"/>
  <c r="H321" i="6"/>
  <c r="H360" i="6"/>
  <c r="H353" i="6"/>
  <c r="H367" i="6"/>
  <c r="H304" i="6"/>
  <c r="H368" i="6"/>
  <c r="H329" i="6"/>
  <c r="H361" i="6"/>
  <c r="H377" i="6"/>
  <c r="H354" i="6"/>
  <c r="H391" i="6"/>
  <c r="H315" i="6"/>
  <c r="H359" i="6"/>
  <c r="H362" i="6"/>
  <c r="H323" i="6"/>
  <c r="H371" i="6"/>
  <c r="H370" i="6"/>
  <c r="H331" i="6"/>
  <c r="H385" i="6"/>
  <c r="H306" i="6"/>
  <c r="H339" i="6"/>
  <c r="H379" i="6"/>
  <c r="H314" i="6"/>
  <c r="H322" i="6"/>
  <c r="H378" i="6"/>
  <c r="H347" i="6"/>
  <c r="H343" i="6"/>
  <c r="H330" i="6"/>
  <c r="H386" i="6"/>
  <c r="H355" i="6"/>
  <c r="H387" i="6"/>
  <c r="H369" i="6"/>
  <c r="H393" i="6"/>
  <c r="H338" i="6"/>
  <c r="H335" i="6"/>
  <c r="H346" i="6"/>
  <c r="H394" i="6"/>
  <c r="H307" i="6"/>
  <c r="H363" i="6"/>
  <c r="H395" i="6"/>
  <c r="H316" i="6"/>
  <c r="H324" i="6"/>
  <c r="H332" i="6"/>
  <c r="H380" i="6"/>
  <c r="H388" i="6"/>
  <c r="H383" i="6"/>
  <c r="H341" i="6"/>
  <c r="H349" i="6"/>
  <c r="H396" i="6"/>
  <c r="H309" i="6"/>
  <c r="H317" i="6"/>
  <c r="H357" i="6"/>
  <c r="H351" i="6"/>
  <c r="H342" i="6"/>
  <c r="H350" i="6"/>
  <c r="H358" i="6"/>
  <c r="H365" i="6"/>
  <c r="H373" i="6"/>
  <c r="H310" i="6"/>
  <c r="H308" i="6"/>
  <c r="H381" i="6"/>
  <c r="H325" i="6"/>
  <c r="H340" i="6"/>
  <c r="H348" i="6"/>
  <c r="H356" i="6"/>
  <c r="H364" i="6"/>
  <c r="H372" i="6"/>
  <c r="H327" i="6"/>
  <c r="H333" i="6"/>
  <c r="H389" i="6"/>
  <c r="H397" i="6"/>
  <c r="H318" i="6"/>
  <c r="H382" i="6"/>
  <c r="H326" i="6"/>
  <c r="H366" i="6"/>
  <c r="H390" i="6"/>
  <c r="H334" i="6"/>
  <c r="H374" i="6"/>
  <c r="F435" i="6"/>
  <c r="F436" i="6"/>
  <c r="F474" i="6"/>
  <c r="F410" i="6"/>
  <c r="F404" i="6"/>
  <c r="F444" i="6"/>
  <c r="F412" i="6"/>
  <c r="F420" i="6"/>
  <c r="F452" i="6"/>
  <c r="F466" i="6"/>
  <c r="F418" i="6"/>
  <c r="F428" i="6"/>
  <c r="F443" i="6"/>
  <c r="F453" i="6"/>
  <c r="F461" i="6"/>
  <c r="F493" i="6"/>
  <c r="F430" i="6"/>
  <c r="F470" i="6"/>
  <c r="F403" i="6"/>
  <c r="F405" i="6"/>
  <c r="F469" i="6"/>
  <c r="F438" i="6"/>
  <c r="F467" i="6"/>
  <c r="F484" i="6"/>
  <c r="F451" i="6"/>
  <c r="F442" i="6"/>
  <c r="F446" i="6"/>
  <c r="F478" i="6"/>
  <c r="F460" i="6"/>
  <c r="F413" i="6"/>
  <c r="F421" i="6"/>
  <c r="F434" i="6"/>
  <c r="F454" i="6"/>
  <c r="F468" i="6"/>
  <c r="F429" i="6"/>
  <c r="F477" i="6"/>
  <c r="F485" i="6"/>
  <c r="F486" i="6"/>
  <c r="F492" i="6"/>
  <c r="F437" i="6"/>
  <c r="F406" i="6"/>
  <c r="F459" i="6"/>
  <c r="F490" i="6"/>
  <c r="F414" i="6"/>
  <c r="F462" i="6"/>
  <c r="F494" i="6"/>
  <c r="F458" i="6"/>
  <c r="F476" i="6"/>
  <c r="F445" i="6"/>
  <c r="F422" i="6"/>
  <c r="F407" i="6"/>
  <c r="F423" i="6"/>
  <c r="F479" i="6"/>
  <c r="F424" i="6"/>
  <c r="F456" i="6"/>
  <c r="F450" i="6"/>
  <c r="F488" i="6"/>
  <c r="F487" i="6"/>
  <c r="F495" i="6"/>
  <c r="F432" i="6"/>
  <c r="F464" i="6"/>
  <c r="F419" i="6"/>
  <c r="F496" i="6"/>
  <c r="F483" i="6"/>
  <c r="F441" i="6"/>
  <c r="F449" i="6"/>
  <c r="F426" i="6"/>
  <c r="F408" i="6"/>
  <c r="F440" i="6"/>
  <c r="F409" i="6"/>
  <c r="F439" i="6"/>
  <c r="F411" i="6"/>
  <c r="F472" i="6"/>
  <c r="F425" i="6"/>
  <c r="F431" i="6"/>
  <c r="F447" i="6"/>
  <c r="F463" i="6"/>
  <c r="F471" i="6"/>
  <c r="F475" i="6"/>
  <c r="F416" i="6"/>
  <c r="F448" i="6"/>
  <c r="F415" i="6"/>
  <c r="F455" i="6"/>
  <c r="F482" i="6"/>
  <c r="F480" i="6"/>
  <c r="F457" i="6"/>
  <c r="F465" i="6"/>
  <c r="F417" i="6"/>
  <c r="F473" i="6"/>
  <c r="F481" i="6"/>
  <c r="F489" i="6"/>
  <c r="F427" i="6"/>
  <c r="F433" i="6"/>
  <c r="F491" i="6"/>
  <c r="G477" i="6" l="1"/>
  <c r="G413" i="6"/>
  <c r="G483" i="6"/>
  <c r="G435" i="6"/>
  <c r="G451" i="6"/>
  <c r="G491" i="6"/>
  <c r="G404" i="6"/>
  <c r="G443" i="6"/>
  <c r="G459" i="6"/>
  <c r="G474" i="6"/>
  <c r="G412" i="6"/>
  <c r="G420" i="6"/>
  <c r="G444" i="6"/>
  <c r="G410" i="6"/>
  <c r="G428" i="6"/>
  <c r="G452" i="6"/>
  <c r="G403" i="6"/>
  <c r="G467" i="6"/>
  <c r="G466" i="6"/>
  <c r="G411" i="6"/>
  <c r="G419" i="6"/>
  <c r="G427" i="6"/>
  <c r="G418" i="6"/>
  <c r="G460" i="6"/>
  <c r="G475" i="6"/>
  <c r="G436" i="6"/>
  <c r="G484" i="6"/>
  <c r="G430" i="6"/>
  <c r="G478" i="6"/>
  <c r="G407" i="6"/>
  <c r="G438" i="6"/>
  <c r="G446" i="6"/>
  <c r="G442" i="6"/>
  <c r="G454" i="6"/>
  <c r="G486" i="6"/>
  <c r="G492" i="6"/>
  <c r="G405" i="6"/>
  <c r="G429" i="6"/>
  <c r="G445" i="6"/>
  <c r="G461" i="6"/>
  <c r="G469" i="6"/>
  <c r="G434" i="6"/>
  <c r="G468" i="6"/>
  <c r="G421" i="6"/>
  <c r="G437" i="6"/>
  <c r="G453" i="6"/>
  <c r="G406" i="6"/>
  <c r="G462" i="6"/>
  <c r="G485" i="6"/>
  <c r="G414" i="6"/>
  <c r="G494" i="6"/>
  <c r="G476" i="6"/>
  <c r="G470" i="6"/>
  <c r="G458" i="6"/>
  <c r="G493" i="6"/>
  <c r="G490" i="6"/>
  <c r="G422" i="6"/>
  <c r="G482" i="6"/>
  <c r="G488" i="6"/>
  <c r="G441" i="6"/>
  <c r="G449" i="6"/>
  <c r="G432" i="6"/>
  <c r="G464" i="6"/>
  <c r="G417" i="6"/>
  <c r="G425" i="6"/>
  <c r="G439" i="6"/>
  <c r="G447" i="6"/>
  <c r="G455" i="6"/>
  <c r="G463" i="6"/>
  <c r="G408" i="6"/>
  <c r="G496" i="6"/>
  <c r="G409" i="6"/>
  <c r="G433" i="6"/>
  <c r="G415" i="6"/>
  <c r="G423" i="6"/>
  <c r="G431" i="6"/>
  <c r="G471" i="6"/>
  <c r="G440" i="6"/>
  <c r="G472" i="6"/>
  <c r="G479" i="6"/>
  <c r="G487" i="6"/>
  <c r="G426" i="6"/>
  <c r="G416" i="6"/>
  <c r="G448" i="6"/>
  <c r="G495" i="6"/>
  <c r="G480" i="6"/>
  <c r="G424" i="6"/>
  <c r="G456" i="6"/>
  <c r="G450" i="6"/>
  <c r="G473" i="6"/>
  <c r="G489" i="6"/>
  <c r="G465" i="6"/>
  <c r="G457" i="6"/>
  <c r="G481" i="6"/>
  <c r="G398" i="6"/>
  <c r="G400" i="6"/>
  <c r="G401" i="6"/>
  <c r="G402" i="6"/>
  <c r="G399" i="6"/>
  <c r="G77" i="6"/>
  <c r="G61" i="6"/>
  <c r="G13" i="6"/>
  <c r="G14" i="6"/>
  <c r="G31" i="6"/>
  <c r="G39" i="6"/>
  <c r="G87" i="6"/>
  <c r="G8" i="6"/>
  <c r="G48" i="6"/>
  <c r="G93" i="6"/>
  <c r="G47" i="6"/>
  <c r="G55" i="6"/>
  <c r="G16" i="6"/>
  <c r="G95" i="6"/>
  <c r="G24" i="6"/>
  <c r="G56" i="6"/>
  <c r="G70" i="6"/>
  <c r="G63" i="6"/>
  <c r="G37" i="6"/>
  <c r="G29" i="6"/>
  <c r="G7" i="6"/>
  <c r="G71" i="6"/>
  <c r="G22" i="6"/>
  <c r="G32" i="6"/>
  <c r="G15" i="6"/>
  <c r="G40" i="6"/>
  <c r="G23" i="6"/>
  <c r="G79" i="6"/>
  <c r="G78" i="6"/>
  <c r="G88" i="6"/>
  <c r="G46" i="6"/>
  <c r="G17" i="6"/>
  <c r="G53" i="6"/>
  <c r="G50" i="6"/>
  <c r="G82" i="6"/>
  <c r="G64" i="6"/>
  <c r="G25" i="6"/>
  <c r="G33" i="6"/>
  <c r="G81" i="6"/>
  <c r="G38" i="6"/>
  <c r="G58" i="6"/>
  <c r="G72" i="6"/>
  <c r="G41" i="6"/>
  <c r="G89" i="6"/>
  <c r="G90" i="6"/>
  <c r="G96" i="6"/>
  <c r="G10" i="6"/>
  <c r="G49" i="6"/>
  <c r="G94" i="6"/>
  <c r="G18" i="6"/>
  <c r="G66" i="6"/>
  <c r="G98" i="6"/>
  <c r="G80" i="6"/>
  <c r="G97" i="6"/>
  <c r="G26" i="6"/>
  <c r="G74" i="6"/>
  <c r="G45" i="6"/>
  <c r="G57" i="6"/>
  <c r="G65" i="6"/>
  <c r="G73" i="6"/>
  <c r="G34" i="6"/>
  <c r="G9" i="6"/>
  <c r="G42" i="6"/>
  <c r="G62" i="6"/>
  <c r="G99" i="6"/>
  <c r="G12" i="6"/>
  <c r="G44" i="6"/>
  <c r="G76" i="6"/>
  <c r="G69" i="6"/>
  <c r="G30" i="6"/>
  <c r="G20" i="6"/>
  <c r="G52" i="6"/>
  <c r="G84" i="6"/>
  <c r="G43" i="6"/>
  <c r="G51" i="6"/>
  <c r="G19" i="6"/>
  <c r="G35" i="6"/>
  <c r="G59" i="6"/>
  <c r="G67" i="6"/>
  <c r="G75" i="6"/>
  <c r="G28" i="6"/>
  <c r="G60" i="6"/>
  <c r="G92" i="6"/>
  <c r="G27" i="6"/>
  <c r="G83" i="6"/>
  <c r="G86" i="6"/>
  <c r="G11" i="6"/>
  <c r="G91" i="6"/>
  <c r="G36" i="6"/>
  <c r="G68" i="6"/>
  <c r="G100" i="6"/>
  <c r="G54" i="6"/>
  <c r="G21" i="6"/>
  <c r="G85" i="6"/>
  <c r="G5" i="6"/>
  <c r="G3" i="6"/>
  <c r="G6" i="6"/>
  <c r="G2" i="6"/>
  <c r="G4" i="6"/>
  <c r="G126" i="6"/>
  <c r="G118" i="6"/>
  <c r="G177" i="6"/>
  <c r="G123" i="6"/>
  <c r="G155" i="6"/>
  <c r="G106" i="6"/>
  <c r="G162" i="6"/>
  <c r="G194" i="6"/>
  <c r="G121" i="6"/>
  <c r="G131" i="6"/>
  <c r="G169" i="6"/>
  <c r="G114" i="6"/>
  <c r="G178" i="6"/>
  <c r="G168" i="6"/>
  <c r="G139" i="6"/>
  <c r="G122" i="6"/>
  <c r="G158" i="6"/>
  <c r="G113" i="6"/>
  <c r="G130" i="6"/>
  <c r="G138" i="6"/>
  <c r="G170" i="6"/>
  <c r="G107" i="6"/>
  <c r="G147" i="6"/>
  <c r="G146" i="6"/>
  <c r="G154" i="6"/>
  <c r="G115" i="6"/>
  <c r="G186" i="6"/>
  <c r="G140" i="6"/>
  <c r="G172" i="6"/>
  <c r="G125" i="6"/>
  <c r="G148" i="6"/>
  <c r="G133" i="6"/>
  <c r="G189" i="6"/>
  <c r="G171" i="6"/>
  <c r="G195" i="6"/>
  <c r="G156" i="6"/>
  <c r="G141" i="6"/>
  <c r="G149" i="6"/>
  <c r="G165" i="6"/>
  <c r="G197" i="6"/>
  <c r="G163" i="6"/>
  <c r="G196" i="6"/>
  <c r="G161" i="6"/>
  <c r="G179" i="6"/>
  <c r="G108" i="6"/>
  <c r="G164" i="6"/>
  <c r="G157" i="6"/>
  <c r="G145" i="6"/>
  <c r="G116" i="6"/>
  <c r="G124" i="6"/>
  <c r="G180" i="6"/>
  <c r="G188" i="6"/>
  <c r="G193" i="6"/>
  <c r="G109" i="6"/>
  <c r="G187" i="6"/>
  <c r="G110" i="6"/>
  <c r="G132" i="6"/>
  <c r="G137" i="6"/>
  <c r="G117" i="6"/>
  <c r="G173" i="6"/>
  <c r="G181" i="6"/>
  <c r="G129" i="6"/>
  <c r="G119" i="6"/>
  <c r="G151" i="6"/>
  <c r="G199" i="6"/>
  <c r="G174" i="6"/>
  <c r="G134" i="6"/>
  <c r="G127" i="6"/>
  <c r="G159" i="6"/>
  <c r="G175" i="6"/>
  <c r="G166" i="6"/>
  <c r="G182" i="6"/>
  <c r="G190" i="6"/>
  <c r="G135" i="6"/>
  <c r="G183" i="6"/>
  <c r="G153" i="6"/>
  <c r="G198" i="6"/>
  <c r="G167" i="6"/>
  <c r="G111" i="6"/>
  <c r="G143" i="6"/>
  <c r="G191" i="6"/>
  <c r="G142" i="6"/>
  <c r="G112" i="6"/>
  <c r="G136" i="6"/>
  <c r="G144" i="6"/>
  <c r="G152" i="6"/>
  <c r="G160" i="6"/>
  <c r="G185" i="6"/>
  <c r="G120" i="6"/>
  <c r="G128" i="6"/>
  <c r="G176" i="6"/>
  <c r="G192" i="6"/>
  <c r="G150" i="6"/>
  <c r="G184" i="6"/>
  <c r="G105" i="6"/>
  <c r="G101" i="6"/>
  <c r="G103" i="6"/>
  <c r="G102" i="6"/>
  <c r="G104" i="6"/>
  <c r="G209" i="6"/>
  <c r="G267" i="6"/>
  <c r="G269" i="6"/>
  <c r="G268" i="6"/>
  <c r="G230" i="6"/>
  <c r="G221" i="6"/>
  <c r="G277" i="6"/>
  <c r="G220" i="6"/>
  <c r="G229" i="6"/>
  <c r="G238" i="6"/>
  <c r="G237" i="6"/>
  <c r="G285" i="6"/>
  <c r="G206" i="6"/>
  <c r="G213" i="6"/>
  <c r="G245" i="6"/>
  <c r="G253" i="6"/>
  <c r="G293" i="6"/>
  <c r="G276" i="6"/>
  <c r="G246" i="6"/>
  <c r="G205" i="6"/>
  <c r="G261" i="6"/>
  <c r="G214" i="6"/>
  <c r="G212" i="6"/>
  <c r="G222" i="6"/>
  <c r="G294" i="6"/>
  <c r="G244" i="6"/>
  <c r="G255" i="6"/>
  <c r="G295" i="6"/>
  <c r="G236" i="6"/>
  <c r="G208" i="6"/>
  <c r="G264" i="6"/>
  <c r="G263" i="6"/>
  <c r="G216" i="6"/>
  <c r="G296" i="6"/>
  <c r="G278" i="6"/>
  <c r="G207" i="6"/>
  <c r="G271" i="6"/>
  <c r="G260" i="6"/>
  <c r="G292" i="6"/>
  <c r="G224" i="6"/>
  <c r="G272" i="6"/>
  <c r="G235" i="6"/>
  <c r="G254" i="6"/>
  <c r="G215" i="6"/>
  <c r="G223" i="6"/>
  <c r="G279" i="6"/>
  <c r="G232" i="6"/>
  <c r="G240" i="6"/>
  <c r="G248" i="6"/>
  <c r="G286" i="6"/>
  <c r="G231" i="6"/>
  <c r="G287" i="6"/>
  <c r="G280" i="6"/>
  <c r="G239" i="6"/>
  <c r="G247" i="6"/>
  <c r="G256" i="6"/>
  <c r="G288" i="6"/>
  <c r="G262" i="6"/>
  <c r="G270" i="6"/>
  <c r="G217" i="6"/>
  <c r="G233" i="6"/>
  <c r="G241" i="6"/>
  <c r="G265" i="6"/>
  <c r="G242" i="6"/>
  <c r="G274" i="6"/>
  <c r="G211" i="6"/>
  <c r="G273" i="6"/>
  <c r="G281" i="6"/>
  <c r="G289" i="6"/>
  <c r="G218" i="6"/>
  <c r="G228" i="6"/>
  <c r="G282" i="6"/>
  <c r="G284" i="6"/>
  <c r="G250" i="6"/>
  <c r="G259" i="6"/>
  <c r="G297" i="6"/>
  <c r="G226" i="6"/>
  <c r="G290" i="6"/>
  <c r="G258" i="6"/>
  <c r="G252" i="6"/>
  <c r="G219" i="6"/>
  <c r="G243" i="6"/>
  <c r="G257" i="6"/>
  <c r="G234" i="6"/>
  <c r="G298" i="6"/>
  <c r="G275" i="6"/>
  <c r="G225" i="6"/>
  <c r="G249" i="6"/>
  <c r="G210" i="6"/>
  <c r="G266" i="6"/>
  <c r="G283" i="6"/>
  <c r="G291" i="6"/>
  <c r="G227" i="6"/>
  <c r="G251" i="6"/>
  <c r="G204" i="6"/>
  <c r="G201" i="6"/>
  <c r="G202" i="6"/>
  <c r="G200" i="6"/>
  <c r="G203" i="6"/>
  <c r="G590" i="6"/>
  <c r="G511" i="6"/>
  <c r="G519" i="6"/>
  <c r="G543" i="6"/>
  <c r="G509" i="6"/>
  <c r="G551" i="6"/>
  <c r="G565" i="6"/>
  <c r="G510" i="6"/>
  <c r="G534" i="6"/>
  <c r="G558" i="6"/>
  <c r="G527" i="6"/>
  <c r="G502" i="6"/>
  <c r="G550" i="6"/>
  <c r="G566" i="6"/>
  <c r="G518" i="6"/>
  <c r="G526" i="6"/>
  <c r="G517" i="6"/>
  <c r="G535" i="6"/>
  <c r="G574" i="6"/>
  <c r="G582" i="6"/>
  <c r="G573" i="6"/>
  <c r="G503" i="6"/>
  <c r="G544" i="6"/>
  <c r="G553" i="6"/>
  <c r="G585" i="6"/>
  <c r="G567" i="6"/>
  <c r="G591" i="6"/>
  <c r="G541" i="6"/>
  <c r="G552" i="6"/>
  <c r="G592" i="6"/>
  <c r="G542" i="6"/>
  <c r="G561" i="6"/>
  <c r="G560" i="6"/>
  <c r="G533" i="6"/>
  <c r="G505" i="6"/>
  <c r="G513" i="6"/>
  <c r="G593" i="6"/>
  <c r="G559" i="6"/>
  <c r="G568" i="6"/>
  <c r="G557" i="6"/>
  <c r="G575" i="6"/>
  <c r="G504" i="6"/>
  <c r="G521" i="6"/>
  <c r="G569" i="6"/>
  <c r="G512" i="6"/>
  <c r="G520" i="6"/>
  <c r="G576" i="6"/>
  <c r="G589" i="6"/>
  <c r="G529" i="6"/>
  <c r="G537" i="6"/>
  <c r="G583" i="6"/>
  <c r="G528" i="6"/>
  <c r="G577" i="6"/>
  <c r="G536" i="6"/>
  <c r="G584" i="6"/>
  <c r="G545" i="6"/>
  <c r="G506" i="6"/>
  <c r="G507" i="6"/>
  <c r="G531" i="6"/>
  <c r="G563" i="6"/>
  <c r="G595" i="6"/>
  <c r="G508" i="6"/>
  <c r="G538" i="6"/>
  <c r="G546" i="6"/>
  <c r="G554" i="6"/>
  <c r="G562" i="6"/>
  <c r="G570" i="6"/>
  <c r="G571" i="6"/>
  <c r="G532" i="6"/>
  <c r="G514" i="6"/>
  <c r="G522" i="6"/>
  <c r="G530" i="6"/>
  <c r="G578" i="6"/>
  <c r="G515" i="6"/>
  <c r="G539" i="6"/>
  <c r="G586" i="6"/>
  <c r="G525" i="6"/>
  <c r="G579" i="6"/>
  <c r="G594" i="6"/>
  <c r="G547" i="6"/>
  <c r="G523" i="6"/>
  <c r="G587" i="6"/>
  <c r="G581" i="6"/>
  <c r="G555" i="6"/>
  <c r="G549" i="6"/>
  <c r="G548" i="6"/>
  <c r="G516" i="6"/>
  <c r="G524" i="6"/>
  <c r="G540" i="6"/>
  <c r="G564" i="6"/>
  <c r="G556" i="6"/>
  <c r="G580" i="6"/>
  <c r="G572" i="6"/>
  <c r="G588" i="6"/>
  <c r="G501" i="6"/>
  <c r="G499" i="6"/>
  <c r="G498" i="6"/>
  <c r="G500" i="6"/>
  <c r="G497" i="6"/>
  <c r="G664" i="6"/>
  <c r="G609" i="6"/>
  <c r="G626" i="6"/>
  <c r="G617" i="6"/>
  <c r="G673" i="6"/>
  <c r="G616" i="6"/>
  <c r="G658" i="6"/>
  <c r="G625" i="6"/>
  <c r="G634" i="6"/>
  <c r="G633" i="6"/>
  <c r="G681" i="6"/>
  <c r="G602" i="6"/>
  <c r="G641" i="6"/>
  <c r="G649" i="6"/>
  <c r="G689" i="6"/>
  <c r="G672" i="6"/>
  <c r="G642" i="6"/>
  <c r="G657" i="6"/>
  <c r="G610" i="6"/>
  <c r="G608" i="6"/>
  <c r="G618" i="6"/>
  <c r="G650" i="6"/>
  <c r="G601" i="6"/>
  <c r="G665" i="6"/>
  <c r="G659" i="6"/>
  <c r="G612" i="6"/>
  <c r="G692" i="6"/>
  <c r="G674" i="6"/>
  <c r="G603" i="6"/>
  <c r="G667" i="6"/>
  <c r="G688" i="6"/>
  <c r="G620" i="6"/>
  <c r="G668" i="6"/>
  <c r="G611" i="6"/>
  <c r="G619" i="6"/>
  <c r="G675" i="6"/>
  <c r="G628" i="6"/>
  <c r="G636" i="6"/>
  <c r="G644" i="6"/>
  <c r="G682" i="6"/>
  <c r="G627" i="6"/>
  <c r="G683" i="6"/>
  <c r="G676" i="6"/>
  <c r="G635" i="6"/>
  <c r="G643" i="6"/>
  <c r="G652" i="6"/>
  <c r="G684" i="6"/>
  <c r="G666" i="6"/>
  <c r="G605" i="6"/>
  <c r="G690" i="6"/>
  <c r="G640" i="6"/>
  <c r="G651" i="6"/>
  <c r="G691" i="6"/>
  <c r="G632" i="6"/>
  <c r="G604" i="6"/>
  <c r="G660" i="6"/>
  <c r="G637" i="6"/>
  <c r="G645" i="6"/>
  <c r="G653" i="6"/>
  <c r="G661" i="6"/>
  <c r="G669" i="6"/>
  <c r="G614" i="6"/>
  <c r="G613" i="6"/>
  <c r="G621" i="6"/>
  <c r="G629" i="6"/>
  <c r="G677" i="6"/>
  <c r="G624" i="6"/>
  <c r="G678" i="6"/>
  <c r="G685" i="6"/>
  <c r="G680" i="6"/>
  <c r="G646" i="6"/>
  <c r="G693" i="6"/>
  <c r="G622" i="6"/>
  <c r="G686" i="6"/>
  <c r="G656" i="6"/>
  <c r="G654" i="6"/>
  <c r="G648" i="6"/>
  <c r="G630" i="6"/>
  <c r="G694" i="6"/>
  <c r="G647" i="6"/>
  <c r="G606" i="6"/>
  <c r="G662" i="6"/>
  <c r="G615" i="6"/>
  <c r="G623" i="6"/>
  <c r="G631" i="6"/>
  <c r="G639" i="6"/>
  <c r="G671" i="6"/>
  <c r="G638" i="6"/>
  <c r="G670" i="6"/>
  <c r="G607" i="6"/>
  <c r="G655" i="6"/>
  <c r="G663" i="6"/>
  <c r="G679" i="6"/>
  <c r="G687" i="6"/>
  <c r="G596" i="6"/>
  <c r="G598" i="6"/>
  <c r="G597" i="6"/>
  <c r="G600" i="6"/>
  <c r="G599" i="6"/>
</calcChain>
</file>

<file path=xl/sharedStrings.xml><?xml version="1.0" encoding="utf-8"?>
<sst xmlns="http://schemas.openxmlformats.org/spreadsheetml/2006/main" count="3315" uniqueCount="132">
  <si>
    <t>Local Authority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</si>
  <si>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</si>
  <si>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</si>
  <si>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</si>
  <si>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</si>
  <si>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</si>
  <si>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</si>
  <si>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</si>
  <si>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</si>
  <si>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</si>
  <si>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</si>
  <si>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</si>
  <si>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</si>
  <si>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</si>
  <si>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</si>
  <si>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</si>
  <si>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</si>
  <si>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</si>
  <si>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</si>
  <si>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</si>
  <si>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</si>
  <si>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Unknown</t>
  </si>
  <si>
    <t>Vale of Glamorgan</t>
  </si>
  <si>
    <t>Wrexham</t>
  </si>
  <si>
    <t>Specimen date</t>
  </si>
  <si>
    <t>Cases</t>
  </si>
  <si>
    <t>Cumulative cases</t>
  </si>
  <si>
    <t>Cumulative incidence per 100,000 population</t>
  </si>
  <si>
    <t>Testing episodes</t>
  </si>
  <si>
    <t>Cumulative testing episodes</t>
  </si>
  <si>
    <t>Tests by specimen date</t>
  </si>
  <si>
    <t>Contents</t>
  </si>
  <si>
    <t>Communicable Disease Surveillance Centre, Public Health Wales</t>
  </si>
  <si>
    <t>&lt;10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</si>
  <si>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</si>
  <si>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</si>
  <si>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</si>
  <si>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</si>
  <si>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</si>
  <si>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</si>
  <si>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</si>
  <si>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</si>
  <si>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</si>
  <si>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100+</t>
  </si>
  <si>
    <t>Sex</t>
  </si>
  <si>
    <t>Male</t>
  </si>
  <si>
    <t>Female</t>
  </si>
  <si>
    <t>Age and sex distribution</t>
  </si>
  <si>
    <t>Confirmed cases and testing episodes for COVID-19, broken down by 10-year age bands and sex.</t>
  </si>
  <si>
    <t>Age group</t>
  </si>
  <si>
    <t>Deaths as of:</t>
  </si>
  <si>
    <t>Cases as of:</t>
  </si>
  <si>
    <t>Local Health Board</t>
  </si>
  <si>
    <t>Aneurin Bevan University Health Board</t>
  </si>
  <si>
    <t>Betsi Cadwaladr University Health Board</t>
  </si>
  <si>
    <t>Cardiff and Vale University Health Board</t>
  </si>
  <si>
    <t>Cwm Taf Morgannwg University Health Board</t>
  </si>
  <si>
    <t>Hywel Dda University Health Board</t>
  </si>
  <si>
    <t>Powys Teaching Health Board</t>
  </si>
  <si>
    <t>Swansea Bay University Health Board</t>
  </si>
  <si>
    <t>Total</t>
  </si>
  <si>
    <t>Cumulative deaths</t>
  </si>
  <si>
    <t>Date of death</t>
  </si>
  <si>
    <t>Daily deaths</t>
  </si>
  <si>
    <t>Deaths by date</t>
  </si>
  <si>
    <t>Deaths by LHB</t>
  </si>
  <si>
    <t>Rapid COVID-19 surveillance data</t>
  </si>
  <si>
    <t>Total testing episodes, confirmed cases and incidence data broken down by specimen date and Local Authority of residence. Includes confirmed cases in hospitals and elsewhere.</t>
  </si>
  <si>
    <t>Deaths suspected to be caused by COVID-19 in people who have tested positive for COVID-19, shown by date of death. These figures only include deaths occurring in individuals who were laboratory confirmed with COVID-19. The majority of deaths reported here occurred in hospital settings, however a proportion occurred in care home settings. The figures do not include individuals who may have died from COVID-19 but who were not confirmed by laboratory testing. The true number of COVID-19 deaths will be higher. The Office for National Statistics reports on both suspected and confirmed COVID-19 deaths in England and Wales using data available on completion of the death registration process.</t>
  </si>
  <si>
    <t>Deaths suspected to be caused by COVID-19 in people who have tested positive for COVID-19, shown by Local Health Board of residence. Figures for some health boards will be suppressed if the number of deaths is 5 or lower, in order to prevent individual deaths from being identifiable. These figures only include deaths occurring in individuals who were laboratory confirmed with COVID-19. The majority of deaths reported here occurred in hospital settings, however a proportion occurred in care home settings. The figures do not include individuals who may have died from COVID-19 but who were not confirmed by laboratory testing. The true number of COVID-19 deaths will be higher. The Office for National Statistics reports on both suspected and confirmed COVID-19 deaths in England and Wales using data available on completion of the death registration process.</t>
  </si>
  <si>
    <t>Cases (new)</t>
  </si>
  <si>
    <t>Testing episodes (new)</t>
  </si>
  <si>
    <t>195</t>
  </si>
  <si>
    <t>Resident outside Wales</t>
  </si>
  <si>
    <t>223</t>
  </si>
  <si>
    <t>3</t>
  </si>
  <si>
    <t>13</t>
  </si>
  <si>
    <t>57</t>
  </si>
  <si>
    <t>237</t>
  </si>
  <si>
    <t>261</t>
  </si>
  <si>
    <t>265</t>
  </si>
  <si>
    <t>1254</t>
  </si>
  <si>
    <t>21 May 2020 13:00</t>
  </si>
  <si>
    <t>21 May 2020 17:00</t>
  </si>
  <si>
    <t>Health Board</t>
  </si>
  <si>
    <t>Anurrin Bevan University Health Board</t>
  </si>
  <si>
    <t>Betsi Cadwaldr University Health Board</t>
  </si>
  <si>
    <t>Cardiff and Vales University Health Board</t>
  </si>
  <si>
    <t>Cwm Taff Morgannwg University Health Board</t>
  </si>
  <si>
    <t>Population</t>
  </si>
  <si>
    <t>Area km2</t>
  </si>
  <si>
    <t>Wales</t>
  </si>
  <si>
    <t>Pop/km2</t>
  </si>
  <si>
    <t>Proportion</t>
  </si>
  <si>
    <t>Pop/Km2</t>
  </si>
  <si>
    <t>SRT-Pop/km2</t>
  </si>
  <si>
    <t>Pop/SRTKm2</t>
  </si>
  <si>
    <t>Cases x Pop/Km2</t>
  </si>
  <si>
    <t>Cases x SRT-Pop/km2</t>
  </si>
  <si>
    <t>Cases x Pop/SRTKm2</t>
  </si>
  <si>
    <t>Cases x Population</t>
  </si>
  <si>
    <t>Cases x Area Km2</t>
  </si>
  <si>
    <t>W92000004</t>
  </si>
  <si>
    <t>WALES</t>
  </si>
  <si>
    <t>Country</t>
  </si>
  <si>
    <t>W06000001</t>
  </si>
  <si>
    <t>Unitary Authority</t>
  </si>
  <si>
    <t>W06000002</t>
  </si>
  <si>
    <t>W06000003</t>
  </si>
  <si>
    <t>W06000004</t>
  </si>
  <si>
    <t>W06000005</t>
  </si>
  <si>
    <t>W06000006</t>
  </si>
  <si>
    <t>W06000023</t>
  </si>
  <si>
    <t>W06000008</t>
  </si>
  <si>
    <t>W06000009</t>
  </si>
  <si>
    <t>W06000010</t>
  </si>
  <si>
    <t>W06000011</t>
  </si>
  <si>
    <t>W06000012</t>
  </si>
  <si>
    <t>W06000013</t>
  </si>
  <si>
    <t>W06000014</t>
  </si>
  <si>
    <t>W06000015</t>
  </si>
  <si>
    <t>W06000016</t>
  </si>
  <si>
    <t>W06000024</t>
  </si>
  <si>
    <t>W06000018</t>
  </si>
  <si>
    <t>W06000019</t>
  </si>
  <si>
    <t>W06000020</t>
  </si>
  <si>
    <t>W06000021</t>
  </si>
  <si>
    <t>W06000022</t>
  </si>
  <si>
    <t>Code</t>
  </si>
  <si>
    <t>Name</t>
  </si>
  <si>
    <r>
      <t>Geography</t>
    </r>
    <r>
      <rPr>
        <b/>
        <vertAlign val="superscript"/>
        <sz val="8"/>
        <rFont val="Arial"/>
        <family val="2"/>
      </rPr>
      <t>1</t>
    </r>
  </si>
  <si>
    <t>All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</si>
</sst>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</numFmts>
  <fonts count="11">
    <font>
      <sz val="11"/>
      <name val="Calibri"/>
    </font>
    <font>
      <b/>
      <sz val="14"/>
      <color rgb="FF325083"/>
      <name val="Verdana"/>
      <family val="2"/>
    </font>
    <font>
      <sz val="11"/>
      <name val="Calibri"/>
      <family val="2"/>
    </font>
    <font>
      <b/>
      <sz val="14"/>
      <color rgb="FF325083"/>
      <name val="Calibri"/>
      <family val="2"/>
    </font>
    <font>
      <b/>
      <sz val="18"/>
      <color theme="0"/>
      <name val="Verdana"/>
      <family val="2"/>
    </font>
    <font>
      <b/>
      <sz val="12"/>
      <color theme="0"/>
      <name val="Verdana"/>
      <family val="2"/>
    </font>
    <font>
      <b/>
      <sz val="11"/>
      <color rgb="FF325083"/>
      <name val="Calibri"/>
      <family val="2"/>
    </font>
    <font>
      <sz val="11"/>
      <name val="Calibri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5083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E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14" fontId="0" fillId="0" borderId="1" xfId="0" applyNumberFormat="1" applyBorder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22" fontId="6" fillId="2" borderId="0" xfId="0" applyNumberFormat="1" applyFont="1" applyFill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5" fontId="0" fillId="0" borderId="0" xfId="1" applyNumberFormat="1" applyFo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8" fillId="0" borderId="0" xfId="0" applyFont="1" applyFill="1"/>
    <xf numFmtId="3" fontId="8" fillId="0" borderId="0" xfId="0" applyNumberFormat="1" applyFont="1"/>
    <xf numFmtId="3" fontId="8" fillId="0" borderId="0" xfId="0" applyNumberFormat="1" applyFont="1" applyFill="1"/>
    <xf numFmtId="0" fontId="9" fillId="0" borderId="3" xfId="0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25083"/>
      <color rgb="FFE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Blaenau</a:t>
            </a:r>
            <a:r>
              <a:rPr lang="en-GB" baseline="0"/>
              <a:t> Gwent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date'!$C$2:$C$100</c:f>
              <c:numCache>
                <c:formatCode>General</c:formatCode>
                <c:ptCount val="99"/>
                <c:pt idx="0">
                  <c:v>327</c:v>
                </c:pt>
                <c:pt idx="1">
                  <c:v>327</c:v>
                </c:pt>
                <c:pt idx="2">
                  <c:v>327</c:v>
                </c:pt>
                <c:pt idx="3">
                  <c:v>326</c:v>
                </c:pt>
                <c:pt idx="4">
                  <c:v>325</c:v>
                </c:pt>
                <c:pt idx="5">
                  <c:v>322</c:v>
                </c:pt>
                <c:pt idx="6">
                  <c:v>318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313</c:v>
                </c:pt>
                <c:pt idx="12">
                  <c:v>313</c:v>
                </c:pt>
                <c:pt idx="13">
                  <c:v>310</c:v>
                </c:pt>
                <c:pt idx="14">
                  <c:v>310</c:v>
                </c:pt>
                <c:pt idx="15">
                  <c:v>303</c:v>
                </c:pt>
                <c:pt idx="16">
                  <c:v>299</c:v>
                </c:pt>
                <c:pt idx="17">
                  <c:v>292</c:v>
                </c:pt>
                <c:pt idx="18">
                  <c:v>291</c:v>
                </c:pt>
                <c:pt idx="19">
                  <c:v>289</c:v>
                </c:pt>
                <c:pt idx="20">
                  <c:v>280</c:v>
                </c:pt>
                <c:pt idx="21">
                  <c:v>278</c:v>
                </c:pt>
                <c:pt idx="22">
                  <c:v>276</c:v>
                </c:pt>
                <c:pt idx="23">
                  <c:v>274</c:v>
                </c:pt>
                <c:pt idx="24">
                  <c:v>272</c:v>
                </c:pt>
                <c:pt idx="25">
                  <c:v>271</c:v>
                </c:pt>
                <c:pt idx="26">
                  <c:v>269</c:v>
                </c:pt>
                <c:pt idx="27">
                  <c:v>263</c:v>
                </c:pt>
                <c:pt idx="28">
                  <c:v>258</c:v>
                </c:pt>
                <c:pt idx="29">
                  <c:v>255</c:v>
                </c:pt>
                <c:pt idx="30">
                  <c:v>247</c:v>
                </c:pt>
                <c:pt idx="31">
                  <c:v>247</c:v>
                </c:pt>
                <c:pt idx="32">
                  <c:v>240</c:v>
                </c:pt>
                <c:pt idx="33">
                  <c:v>238</c:v>
                </c:pt>
                <c:pt idx="34">
                  <c:v>229</c:v>
                </c:pt>
                <c:pt idx="35">
                  <c:v>219</c:v>
                </c:pt>
                <c:pt idx="36">
                  <c:v>209</c:v>
                </c:pt>
                <c:pt idx="37">
                  <c:v>199</c:v>
                </c:pt>
                <c:pt idx="38">
                  <c:v>190</c:v>
                </c:pt>
                <c:pt idx="39">
                  <c:v>182</c:v>
                </c:pt>
                <c:pt idx="40">
                  <c:v>180</c:v>
                </c:pt>
                <c:pt idx="41">
                  <c:v>170</c:v>
                </c:pt>
                <c:pt idx="42">
                  <c:v>165</c:v>
                </c:pt>
                <c:pt idx="43">
                  <c:v>158</c:v>
                </c:pt>
                <c:pt idx="44">
                  <c:v>143</c:v>
                </c:pt>
                <c:pt idx="45">
                  <c:v>138</c:v>
                </c:pt>
                <c:pt idx="46">
                  <c:v>122</c:v>
                </c:pt>
                <c:pt idx="47">
                  <c:v>118</c:v>
                </c:pt>
                <c:pt idx="48">
                  <c:v>106</c:v>
                </c:pt>
                <c:pt idx="49">
                  <c:v>97</c:v>
                </c:pt>
                <c:pt idx="50">
                  <c:v>89</c:v>
                </c:pt>
                <c:pt idx="51">
                  <c:v>83</c:v>
                </c:pt>
                <c:pt idx="52">
                  <c:v>68</c:v>
                </c:pt>
                <c:pt idx="53">
                  <c:v>59</c:v>
                </c:pt>
                <c:pt idx="54">
                  <c:v>54</c:v>
                </c:pt>
                <c:pt idx="55">
                  <c:v>51</c:v>
                </c:pt>
                <c:pt idx="56">
                  <c:v>46</c:v>
                </c:pt>
                <c:pt idx="57">
                  <c:v>40</c:v>
                </c:pt>
                <c:pt idx="58">
                  <c:v>35</c:v>
                </c:pt>
                <c:pt idx="59">
                  <c:v>31</c:v>
                </c:pt>
                <c:pt idx="60">
                  <c:v>28</c:v>
                </c:pt>
                <c:pt idx="61">
                  <c:v>25</c:v>
                </c:pt>
                <c:pt idx="62">
                  <c:v>23</c:v>
                </c:pt>
                <c:pt idx="63">
                  <c:v>15</c:v>
                </c:pt>
                <c:pt idx="64">
                  <c:v>13</c:v>
                </c:pt>
                <c:pt idx="65">
                  <c:v>12</c:v>
                </c:pt>
                <c:pt idx="66">
                  <c:v>10</c:v>
                </c:pt>
                <c:pt idx="67">
                  <c:v>9</c:v>
                </c:pt>
                <c:pt idx="68">
                  <c:v>6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F-47F5-B19C-A494DD77335C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date'!$F$2:$F$100</c:f>
              <c:numCache>
                <c:formatCode>0</c:formatCode>
                <c:ptCount val="99"/>
                <c:pt idx="0">
                  <c:v>827.69509428157801</c:v>
                </c:pt>
                <c:pt idx="1">
                  <c:v>827.69509428157801</c:v>
                </c:pt>
                <c:pt idx="2">
                  <c:v>827.50066273488278</c:v>
                </c:pt>
                <c:pt idx="3">
                  <c:v>822.96392664532743</c:v>
                </c:pt>
                <c:pt idx="4">
                  <c:v>813.30715982613117</c:v>
                </c:pt>
                <c:pt idx="5">
                  <c:v>806.11319259840786</c:v>
                </c:pt>
                <c:pt idx="6">
                  <c:v>796.00275217025614</c:v>
                </c:pt>
                <c:pt idx="7">
                  <c:v>784.79053297749806</c:v>
                </c:pt>
                <c:pt idx="8">
                  <c:v>777.01327110968896</c:v>
                </c:pt>
                <c:pt idx="9">
                  <c:v>768.0694199617086</c:v>
                </c:pt>
                <c:pt idx="10">
                  <c:v>759.19037932929325</c:v>
                </c:pt>
                <c:pt idx="11">
                  <c:v>748.17259168323039</c:v>
                </c:pt>
                <c:pt idx="12">
                  <c:v>741.756350642288</c:v>
                </c:pt>
                <c:pt idx="13">
                  <c:v>733.71984671221867</c:v>
                </c:pt>
                <c:pt idx="14">
                  <c:v>727.23879515571105</c:v>
                </c:pt>
                <c:pt idx="15">
                  <c:v>716.54506008747364</c:v>
                </c:pt>
                <c:pt idx="16">
                  <c:v>705.85132501923624</c:v>
                </c:pt>
                <c:pt idx="17">
                  <c:v>695.54645304438918</c:v>
                </c:pt>
                <c:pt idx="18">
                  <c:v>687.25070705205951</c:v>
                </c:pt>
                <c:pt idx="19">
                  <c:v>681.15851858894246</c:v>
                </c:pt>
                <c:pt idx="20">
                  <c:v>670.33516248957494</c:v>
                </c:pt>
                <c:pt idx="21">
                  <c:v>660.09510103029299</c:v>
                </c:pt>
                <c:pt idx="22">
                  <c:v>647.65148204179854</c:v>
                </c:pt>
                <c:pt idx="23">
                  <c:v>637.08736800469126</c:v>
                </c:pt>
                <c:pt idx="24">
                  <c:v>627.62503273219022</c:v>
                </c:pt>
                <c:pt idx="25">
                  <c:v>616.99610817951782</c:v>
                </c:pt>
                <c:pt idx="26">
                  <c:v>609.28365682727383</c:v>
                </c:pt>
                <c:pt idx="27">
                  <c:v>600.5342372259887</c:v>
                </c:pt>
                <c:pt idx="28">
                  <c:v>587.11846050401812</c:v>
                </c:pt>
                <c:pt idx="29">
                  <c:v>574.2859784221331</c:v>
                </c:pt>
                <c:pt idx="30">
                  <c:v>558.01853901529921</c:v>
                </c:pt>
                <c:pt idx="31">
                  <c:v>541.6214785773351</c:v>
                </c:pt>
                <c:pt idx="32">
                  <c:v>523.79858679693939</c:v>
                </c:pt>
                <c:pt idx="33">
                  <c:v>512.26231502635596</c:v>
                </c:pt>
                <c:pt idx="34">
                  <c:v>496.51335974404265</c:v>
                </c:pt>
                <c:pt idx="35">
                  <c:v>475.64437373208835</c:v>
                </c:pt>
                <c:pt idx="36">
                  <c:v>452.37739864422633</c:v>
                </c:pt>
                <c:pt idx="37">
                  <c:v>429.36966561862454</c:v>
                </c:pt>
                <c:pt idx="38">
                  <c:v>409.27840579345116</c:v>
                </c:pt>
                <c:pt idx="39">
                  <c:v>391.97399813757602</c:v>
                </c:pt>
                <c:pt idx="40">
                  <c:v>376.2250428552627</c:v>
                </c:pt>
                <c:pt idx="41">
                  <c:v>360.41127705738432</c:v>
                </c:pt>
                <c:pt idx="42">
                  <c:v>340.96812238786168</c:v>
                </c:pt>
                <c:pt idx="43">
                  <c:v>315.69202131748227</c:v>
                </c:pt>
                <c:pt idx="44">
                  <c:v>290.86959385605843</c:v>
                </c:pt>
                <c:pt idx="45">
                  <c:v>266.50084000359004</c:v>
                </c:pt>
                <c:pt idx="46">
                  <c:v>241.93765460442648</c:v>
                </c:pt>
                <c:pt idx="47">
                  <c:v>227.61453066454482</c:v>
                </c:pt>
                <c:pt idx="48">
                  <c:v>209.40277579075862</c:v>
                </c:pt>
                <c:pt idx="49">
                  <c:v>188.40416874767419</c:v>
                </c:pt>
                <c:pt idx="50">
                  <c:v>166.82226706450408</c:v>
                </c:pt>
                <c:pt idx="51">
                  <c:v>146.08290208367995</c:v>
                </c:pt>
                <c:pt idx="52">
                  <c:v>128.51925236554453</c:v>
                </c:pt>
                <c:pt idx="53">
                  <c:v>106.87254016680934</c:v>
                </c:pt>
                <c:pt idx="54">
                  <c:v>96.762099738657582</c:v>
                </c:pt>
                <c:pt idx="55">
                  <c:v>86.003554154855053</c:v>
                </c:pt>
                <c:pt idx="56">
                  <c:v>74.013608775316115</c:v>
                </c:pt>
                <c:pt idx="57">
                  <c:v>62.736579066992988</c:v>
                </c:pt>
                <c:pt idx="58">
                  <c:v>50.876254718584192</c:v>
                </c:pt>
                <c:pt idx="59">
                  <c:v>42.126835117299009</c:v>
                </c:pt>
                <c:pt idx="60">
                  <c:v>33.70146809383921</c:v>
                </c:pt>
                <c:pt idx="61">
                  <c:v>28.775868910893479</c:v>
                </c:pt>
                <c:pt idx="62">
                  <c:v>23.915080243512822</c:v>
                </c:pt>
                <c:pt idx="63">
                  <c:v>19.248723122827393</c:v>
                </c:pt>
                <c:pt idx="64">
                  <c:v>15.36009218892287</c:v>
                </c:pt>
                <c:pt idx="65">
                  <c:v>13.091724144145232</c:v>
                </c:pt>
                <c:pt idx="66">
                  <c:v>10.693735068237441</c:v>
                </c:pt>
                <c:pt idx="67">
                  <c:v>8.4901775390248773</c:v>
                </c:pt>
                <c:pt idx="68">
                  <c:v>6.6106725876376906</c:v>
                </c:pt>
                <c:pt idx="69">
                  <c:v>5.3792727919012586</c:v>
                </c:pt>
                <c:pt idx="70">
                  <c:v>3.6293888716442226</c:v>
                </c:pt>
                <c:pt idx="71">
                  <c:v>2.0739364980824129</c:v>
                </c:pt>
                <c:pt idx="72">
                  <c:v>1.1665892801713573</c:v>
                </c:pt>
                <c:pt idx="73">
                  <c:v>0.45367360895552783</c:v>
                </c:pt>
                <c:pt idx="74">
                  <c:v>0.25924206226030161</c:v>
                </c:pt>
                <c:pt idx="75">
                  <c:v>0.25924206226030161</c:v>
                </c:pt>
                <c:pt idx="76">
                  <c:v>0.1296210311301508</c:v>
                </c:pt>
                <c:pt idx="77">
                  <c:v>0.1296210311301508</c:v>
                </c:pt>
                <c:pt idx="78">
                  <c:v>0.1296210311301508</c:v>
                </c:pt>
                <c:pt idx="79">
                  <c:v>6.4810515565075402E-2</c:v>
                </c:pt>
                <c:pt idx="80">
                  <c:v>6.4810515565075402E-2</c:v>
                </c:pt>
                <c:pt idx="81">
                  <c:v>6.4810515565075402E-2</c:v>
                </c:pt>
                <c:pt idx="82">
                  <c:v>6.4810515565075402E-2</c:v>
                </c:pt>
                <c:pt idx="83">
                  <c:v>6.4810515565075402E-2</c:v>
                </c:pt>
                <c:pt idx="84">
                  <c:v>6.4810515565075402E-2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F-47F5-B19C-A494DD77335C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date'!$G$2:$G$100</c:f>
              <c:numCache>
                <c:formatCode>0</c:formatCode>
                <c:ptCount val="99"/>
                <c:pt idx="0">
                  <c:v>796.42708084219566</c:v>
                </c:pt>
                <c:pt idx="1">
                  <c:v>796.42708084219566</c:v>
                </c:pt>
                <c:pt idx="2">
                  <c:v>796.23999437735131</c:v>
                </c:pt>
                <c:pt idx="3">
                  <c:v>791.87464353098426</c:v>
                </c:pt>
                <c:pt idx="4">
                  <c:v>782.5826824437172</c:v>
                </c:pt>
                <c:pt idx="5">
                  <c:v>775.66048324447809</c:v>
                </c:pt>
                <c:pt idx="6">
                  <c:v>765.93198707257432</c:v>
                </c:pt>
                <c:pt idx="7">
                  <c:v>755.14333426655287</c:v>
                </c:pt>
                <c:pt idx="8">
                  <c:v>747.6598756727808</c:v>
                </c:pt>
                <c:pt idx="9">
                  <c:v>739.05389828994282</c:v>
                </c:pt>
                <c:pt idx="10">
                  <c:v>730.51028306205308</c:v>
                </c:pt>
                <c:pt idx="11">
                  <c:v>719.90871672087587</c:v>
                </c:pt>
                <c:pt idx="12">
                  <c:v>713.73486338101395</c:v>
                </c:pt>
                <c:pt idx="13">
                  <c:v>706.00195616744941</c:v>
                </c:pt>
                <c:pt idx="14">
                  <c:v>699.76574067263937</c:v>
                </c:pt>
                <c:pt idx="15">
                  <c:v>689.47598510620264</c:v>
                </c:pt>
                <c:pt idx="16">
                  <c:v>679.18622953976603</c:v>
                </c:pt>
                <c:pt idx="17">
                  <c:v>669.27064690301802</c:v>
                </c:pt>
                <c:pt idx="18">
                  <c:v>661.28829106966111</c:v>
                </c:pt>
                <c:pt idx="19">
                  <c:v>655.42624850453967</c:v>
                </c:pt>
                <c:pt idx="20">
                  <c:v>645.01176862820682</c:v>
                </c:pt>
                <c:pt idx="21">
                  <c:v>635.15854814640693</c:v>
                </c:pt>
                <c:pt idx="22">
                  <c:v>623.18501439637157</c:v>
                </c:pt>
                <c:pt idx="23">
                  <c:v>613.01998313983108</c:v>
                </c:pt>
                <c:pt idx="24">
                  <c:v>603.91510851740838</c:v>
                </c:pt>
                <c:pt idx="25">
                  <c:v>593.68771510591978</c:v>
                </c:pt>
                <c:pt idx="26">
                  <c:v>586.26661866709583</c:v>
                </c:pt>
                <c:pt idx="27">
                  <c:v>577.84772774910221</c:v>
                </c:pt>
                <c:pt idx="28">
                  <c:v>564.93876167484541</c:v>
                </c:pt>
                <c:pt idx="29">
                  <c:v>552.59105499512134</c:v>
                </c:pt>
                <c:pt idx="30">
                  <c:v>536.93815410314812</c:v>
                </c:pt>
                <c:pt idx="31">
                  <c:v>521.16052890127855</c:v>
                </c:pt>
                <c:pt idx="32">
                  <c:v>504.01093629055083</c:v>
                </c:pt>
                <c:pt idx="33">
                  <c:v>492.91047270978891</c:v>
                </c:pt>
                <c:pt idx="34">
                  <c:v>477.75646905740041</c:v>
                </c:pt>
                <c:pt idx="35">
                  <c:v>457.67585516411197</c:v>
                </c:pt>
                <c:pt idx="36">
                  <c:v>435.28784153774376</c:v>
                </c:pt>
                <c:pt idx="37">
                  <c:v>413.14927653116797</c:v>
                </c:pt>
                <c:pt idx="38">
                  <c:v>393.81700849725672</c:v>
                </c:pt>
                <c:pt idx="39">
                  <c:v>377.16631312611378</c:v>
                </c:pt>
                <c:pt idx="40">
                  <c:v>362.01230947372528</c:v>
                </c:pt>
                <c:pt idx="41">
                  <c:v>346.79594366638867</c:v>
                </c:pt>
                <c:pt idx="42">
                  <c:v>328.08729718195843</c:v>
                </c:pt>
                <c:pt idx="43">
                  <c:v>303.76605675219912</c:v>
                </c:pt>
                <c:pt idx="44">
                  <c:v>279.88135140707652</c:v>
                </c:pt>
                <c:pt idx="45">
                  <c:v>256.43318114659058</c:v>
                </c:pt>
                <c:pt idx="46">
                  <c:v>232.79792442126038</c:v>
                </c:pt>
                <c:pt idx="47">
                  <c:v>219.01588817773009</c:v>
                </c:pt>
                <c:pt idx="48">
                  <c:v>201.49212263731377</c:v>
                </c:pt>
                <c:pt idx="49">
                  <c:v>181.28678443412909</c:v>
                </c:pt>
                <c:pt idx="50">
                  <c:v>160.52018683641151</c:v>
                </c:pt>
                <c:pt idx="51">
                  <c:v>140.56429725301925</c:v>
                </c:pt>
                <c:pt idx="52">
                  <c:v>123.66415326208393</c:v>
                </c:pt>
                <c:pt idx="53">
                  <c:v>102.83519350941826</c:v>
                </c:pt>
                <c:pt idx="54">
                  <c:v>93.106697337514532</c:v>
                </c:pt>
                <c:pt idx="55">
                  <c:v>82.754579616129789</c:v>
                </c:pt>
                <c:pt idx="56">
                  <c:v>71.217580950731133</c:v>
                </c:pt>
                <c:pt idx="57">
                  <c:v>60.366565989761597</c:v>
                </c:pt>
                <c:pt idx="58">
                  <c:v>48.95429163425915</c:v>
                </c:pt>
                <c:pt idx="59">
                  <c:v>40.535400716265535</c:v>
                </c:pt>
                <c:pt idx="60">
                  <c:v>32.428320573012428</c:v>
                </c:pt>
                <c:pt idx="61">
                  <c:v>27.688796796956765</c:v>
                </c:pt>
                <c:pt idx="62">
                  <c:v>23.011635175849204</c:v>
                </c:pt>
                <c:pt idx="63">
                  <c:v>18.521560019585944</c:v>
                </c:pt>
                <c:pt idx="64">
                  <c:v>14.779830722699895</c:v>
                </c:pt>
                <c:pt idx="65">
                  <c:v>12.597155299516366</c:v>
                </c:pt>
                <c:pt idx="66">
                  <c:v>10.289755566436636</c:v>
                </c:pt>
                <c:pt idx="67">
                  <c:v>8.1694422982012078</c:v>
                </c:pt>
                <c:pt idx="68">
                  <c:v>6.360939804706284</c:v>
                </c:pt>
                <c:pt idx="69">
                  <c:v>5.1760588606923683</c:v>
                </c:pt>
                <c:pt idx="70">
                  <c:v>3.4922806770936461</c:v>
                </c:pt>
                <c:pt idx="71">
                  <c:v>1.9955889583392263</c:v>
                </c:pt>
                <c:pt idx="72">
                  <c:v>1.1225187890658148</c:v>
                </c:pt>
                <c:pt idx="73">
                  <c:v>0.43653508463670576</c:v>
                </c:pt>
                <c:pt idx="74">
                  <c:v>0.24944861979240329</c:v>
                </c:pt>
                <c:pt idx="75">
                  <c:v>0.24944861979240329</c:v>
                </c:pt>
                <c:pt idx="76">
                  <c:v>0.12472430989620165</c:v>
                </c:pt>
                <c:pt idx="77">
                  <c:v>0.12472430989620165</c:v>
                </c:pt>
                <c:pt idx="78">
                  <c:v>0.12472430989620165</c:v>
                </c:pt>
                <c:pt idx="79">
                  <c:v>6.2362154948100823E-2</c:v>
                </c:pt>
                <c:pt idx="80">
                  <c:v>6.2362154948100823E-2</c:v>
                </c:pt>
                <c:pt idx="81">
                  <c:v>6.2362154948100823E-2</c:v>
                </c:pt>
                <c:pt idx="82">
                  <c:v>6.2362154948100823E-2</c:v>
                </c:pt>
                <c:pt idx="83">
                  <c:v>6.2362154948100823E-2</c:v>
                </c:pt>
                <c:pt idx="84">
                  <c:v>6.2362154948100823E-2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F-47F5-B19C-A494DD77335C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date'!$H$2:$H$100</c:f>
              <c:numCache>
                <c:formatCode>0</c:formatCode>
                <c:ptCount val="99"/>
                <c:pt idx="0">
                  <c:v>530.62843809168726</c:v>
                </c:pt>
                <c:pt idx="1">
                  <c:v>530.62843809168726</c:v>
                </c:pt>
                <c:pt idx="2">
                  <c:v>530.5037896448722</c:v>
                </c:pt>
                <c:pt idx="3">
                  <c:v>527.59532588585432</c:v>
                </c:pt>
                <c:pt idx="4">
                  <c:v>521.40445302737328</c:v>
                </c:pt>
                <c:pt idx="5">
                  <c:v>516.79246049521623</c:v>
                </c:pt>
                <c:pt idx="6">
                  <c:v>510.31074126083337</c:v>
                </c:pt>
                <c:pt idx="7">
                  <c:v>503.12268082783191</c:v>
                </c:pt>
                <c:pt idx="8">
                  <c:v>498.13674295522969</c:v>
                </c:pt>
                <c:pt idx="9">
                  <c:v>492.40291440173718</c:v>
                </c:pt>
                <c:pt idx="10">
                  <c:v>486.71063533051637</c:v>
                </c:pt>
                <c:pt idx="11">
                  <c:v>479.64722334432997</c:v>
                </c:pt>
                <c:pt idx="12">
                  <c:v>475.53382459943316</c:v>
                </c:pt>
                <c:pt idx="13">
                  <c:v>470.38168879774423</c:v>
                </c:pt>
                <c:pt idx="14">
                  <c:v>466.22674057057577</c:v>
                </c:pt>
                <c:pt idx="15">
                  <c:v>459.37107599574773</c:v>
                </c:pt>
                <c:pt idx="16">
                  <c:v>452.51541142091975</c:v>
                </c:pt>
                <c:pt idx="17">
                  <c:v>445.90904373972182</c:v>
                </c:pt>
                <c:pt idx="18">
                  <c:v>440.59071000894619</c:v>
                </c:pt>
                <c:pt idx="19">
                  <c:v>436.68505867540779</c:v>
                </c:pt>
                <c:pt idx="20">
                  <c:v>429.74629513603645</c:v>
                </c:pt>
                <c:pt idx="21">
                  <c:v>423.18147693711023</c:v>
                </c:pt>
                <c:pt idx="22">
                  <c:v>415.20397634094672</c:v>
                </c:pt>
                <c:pt idx="23">
                  <c:v>408.43141073066209</c:v>
                </c:pt>
                <c:pt idx="24">
                  <c:v>402.36518631899611</c:v>
                </c:pt>
                <c:pt idx="25">
                  <c:v>395.55107122643983</c:v>
                </c:pt>
                <c:pt idx="26">
                  <c:v>390.60668283610931</c:v>
                </c:pt>
                <c:pt idx="27">
                  <c:v>384.99750272943186</c:v>
                </c:pt>
                <c:pt idx="28">
                  <c:v>376.39675989919311</c:v>
                </c:pt>
                <c:pt idx="29">
                  <c:v>368.16996240939949</c:v>
                </c:pt>
                <c:pt idx="30">
                  <c:v>357.74104235920657</c:v>
                </c:pt>
                <c:pt idx="31">
                  <c:v>347.22902334447031</c:v>
                </c:pt>
                <c:pt idx="32">
                  <c:v>335.80291571975698</c:v>
                </c:pt>
                <c:pt idx="33">
                  <c:v>328.40710787539706</c:v>
                </c:pt>
                <c:pt idx="34">
                  <c:v>318.31058368337767</c:v>
                </c:pt>
                <c:pt idx="35">
                  <c:v>304.93165039189512</c:v>
                </c:pt>
                <c:pt idx="36">
                  <c:v>290.01538625636027</c:v>
                </c:pt>
                <c:pt idx="37">
                  <c:v>275.26532004991213</c:v>
                </c:pt>
                <c:pt idx="38">
                  <c:v>262.38498054568987</c:v>
                </c:pt>
                <c:pt idx="39">
                  <c:v>251.29126877914999</c:v>
                </c:pt>
                <c:pt idx="40">
                  <c:v>241.19474458713057</c:v>
                </c:pt>
                <c:pt idx="41">
                  <c:v>231.05667091283948</c:v>
                </c:pt>
                <c:pt idx="42">
                  <c:v>218.59182623133401</c:v>
                </c:pt>
                <c:pt idx="43">
                  <c:v>202.38752814537693</c:v>
                </c:pt>
                <c:pt idx="44">
                  <c:v>186.47407643532162</c:v>
                </c:pt>
                <c:pt idx="45">
                  <c:v>170.85147110116813</c:v>
                </c:pt>
                <c:pt idx="46">
                  <c:v>155.10421732019955</c:v>
                </c:pt>
                <c:pt idx="47">
                  <c:v>145.92178173815719</c:v>
                </c:pt>
                <c:pt idx="48">
                  <c:v>134.24637721981375</c:v>
                </c:pt>
                <c:pt idx="49">
                  <c:v>120.78434496378787</c:v>
                </c:pt>
                <c:pt idx="50">
                  <c:v>106.94836736731682</c:v>
                </c:pt>
                <c:pt idx="51">
                  <c:v>93.652533040377662</c:v>
                </c:pt>
                <c:pt idx="52">
                  <c:v>82.392623344751058</c:v>
                </c:pt>
                <c:pt idx="53">
                  <c:v>68.515096266008328</c:v>
                </c:pt>
                <c:pt idx="54">
                  <c:v>62.033377031625484</c:v>
                </c:pt>
                <c:pt idx="55">
                  <c:v>55.136162974525803</c:v>
                </c:pt>
                <c:pt idx="56">
                  <c:v>47.449508754264102</c:v>
                </c:pt>
                <c:pt idx="57">
                  <c:v>40.219898838990936</c:v>
                </c:pt>
                <c:pt idx="58">
                  <c:v>32.616343583272609</c:v>
                </c:pt>
                <c:pt idx="59">
                  <c:v>27.007163476595156</c:v>
                </c:pt>
                <c:pt idx="60">
                  <c:v>21.605730781276122</c:v>
                </c:pt>
                <c:pt idx="61">
                  <c:v>18.447970128628075</c:v>
                </c:pt>
                <c:pt idx="62">
                  <c:v>15.331758958251712</c:v>
                </c:pt>
                <c:pt idx="63">
                  <c:v>12.340196234690401</c:v>
                </c:pt>
                <c:pt idx="64">
                  <c:v>9.8472272983893099</c:v>
                </c:pt>
                <c:pt idx="65">
                  <c:v>8.3929954188803411</c:v>
                </c:pt>
                <c:pt idx="66">
                  <c:v>6.8556645748280012</c:v>
                </c:pt>
                <c:pt idx="67">
                  <c:v>5.4429821775907161</c:v>
                </c:pt>
                <c:pt idx="68">
                  <c:v>4.2380471917118552</c:v>
                </c:pt>
                <c:pt idx="69">
                  <c:v>3.4486070285498429</c:v>
                </c:pt>
                <c:pt idx="70">
                  <c:v>2.3267710072143517</c:v>
                </c:pt>
                <c:pt idx="71">
                  <c:v>1.3295834326939153</c:v>
                </c:pt>
                <c:pt idx="72">
                  <c:v>0.7478906808903274</c:v>
                </c:pt>
                <c:pt idx="73">
                  <c:v>0.29084637590179396</c:v>
                </c:pt>
                <c:pt idx="74">
                  <c:v>0.16619792908673942</c:v>
                </c:pt>
                <c:pt idx="75">
                  <c:v>0.16619792908673942</c:v>
                </c:pt>
                <c:pt idx="76">
                  <c:v>8.3098964543369708E-2</c:v>
                </c:pt>
                <c:pt idx="77">
                  <c:v>8.3098964543369708E-2</c:v>
                </c:pt>
                <c:pt idx="78">
                  <c:v>8.3098964543369708E-2</c:v>
                </c:pt>
                <c:pt idx="79">
                  <c:v>4.1549482271684854E-2</c:v>
                </c:pt>
                <c:pt idx="80">
                  <c:v>4.1549482271684854E-2</c:v>
                </c:pt>
                <c:pt idx="81">
                  <c:v>4.1549482271684854E-2</c:v>
                </c:pt>
                <c:pt idx="82">
                  <c:v>4.1549482271684854E-2</c:v>
                </c:pt>
                <c:pt idx="83">
                  <c:v>4.1549482271684854E-2</c:v>
                </c:pt>
                <c:pt idx="84">
                  <c:v>4.1549482271684854E-2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F-47F5-B19C-A494DD77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248912"/>
        <c:axId val="516246944"/>
      </c:lineChart>
      <c:dateAx>
        <c:axId val="516248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6944"/>
        <c:crosses val="autoZero"/>
        <c:auto val="1"/>
        <c:lblOffset val="100"/>
        <c:baseTimeUnit val="days"/>
      </c:dateAx>
      <c:valAx>
        <c:axId val="5162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Gwynedd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date'!$C$893:$C$991</c:f>
              <c:numCache>
                <c:formatCode>General</c:formatCode>
                <c:ptCount val="99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374</c:v>
                </c:pt>
                <c:pt idx="4">
                  <c:v>365</c:v>
                </c:pt>
                <c:pt idx="5">
                  <c:v>352</c:v>
                </c:pt>
                <c:pt idx="6">
                  <c:v>342</c:v>
                </c:pt>
                <c:pt idx="7">
                  <c:v>334</c:v>
                </c:pt>
                <c:pt idx="8">
                  <c:v>327</c:v>
                </c:pt>
                <c:pt idx="9">
                  <c:v>320</c:v>
                </c:pt>
                <c:pt idx="10">
                  <c:v>318</c:v>
                </c:pt>
                <c:pt idx="11">
                  <c:v>313</c:v>
                </c:pt>
                <c:pt idx="12">
                  <c:v>308</c:v>
                </c:pt>
                <c:pt idx="13">
                  <c:v>304</c:v>
                </c:pt>
                <c:pt idx="14">
                  <c:v>297</c:v>
                </c:pt>
                <c:pt idx="15">
                  <c:v>287</c:v>
                </c:pt>
                <c:pt idx="16">
                  <c:v>272</c:v>
                </c:pt>
                <c:pt idx="17">
                  <c:v>261</c:v>
                </c:pt>
                <c:pt idx="18">
                  <c:v>252</c:v>
                </c:pt>
                <c:pt idx="19">
                  <c:v>252</c:v>
                </c:pt>
                <c:pt idx="20">
                  <c:v>249</c:v>
                </c:pt>
                <c:pt idx="21">
                  <c:v>245</c:v>
                </c:pt>
                <c:pt idx="22">
                  <c:v>241</c:v>
                </c:pt>
                <c:pt idx="23">
                  <c:v>236</c:v>
                </c:pt>
                <c:pt idx="24">
                  <c:v>231</c:v>
                </c:pt>
                <c:pt idx="25">
                  <c:v>224</c:v>
                </c:pt>
                <c:pt idx="26">
                  <c:v>215</c:v>
                </c:pt>
                <c:pt idx="27">
                  <c:v>209</c:v>
                </c:pt>
                <c:pt idx="28">
                  <c:v>201</c:v>
                </c:pt>
                <c:pt idx="29">
                  <c:v>192</c:v>
                </c:pt>
                <c:pt idx="30">
                  <c:v>186</c:v>
                </c:pt>
                <c:pt idx="31">
                  <c:v>180</c:v>
                </c:pt>
                <c:pt idx="32">
                  <c:v>170</c:v>
                </c:pt>
                <c:pt idx="33">
                  <c:v>164</c:v>
                </c:pt>
                <c:pt idx="34">
                  <c:v>147</c:v>
                </c:pt>
                <c:pt idx="35">
                  <c:v>140</c:v>
                </c:pt>
                <c:pt idx="36">
                  <c:v>128</c:v>
                </c:pt>
                <c:pt idx="37">
                  <c:v>122</c:v>
                </c:pt>
                <c:pt idx="38">
                  <c:v>110</c:v>
                </c:pt>
                <c:pt idx="39">
                  <c:v>83</c:v>
                </c:pt>
                <c:pt idx="40">
                  <c:v>76</c:v>
                </c:pt>
                <c:pt idx="41">
                  <c:v>67</c:v>
                </c:pt>
                <c:pt idx="42">
                  <c:v>61</c:v>
                </c:pt>
                <c:pt idx="43">
                  <c:v>47</c:v>
                </c:pt>
                <c:pt idx="44">
                  <c:v>42</c:v>
                </c:pt>
                <c:pt idx="45">
                  <c:v>35</c:v>
                </c:pt>
                <c:pt idx="46">
                  <c:v>29</c:v>
                </c:pt>
                <c:pt idx="47">
                  <c:v>29</c:v>
                </c:pt>
                <c:pt idx="48">
                  <c:v>25</c:v>
                </c:pt>
                <c:pt idx="49">
                  <c:v>19</c:v>
                </c:pt>
                <c:pt idx="50">
                  <c:v>18</c:v>
                </c:pt>
                <c:pt idx="51">
                  <c:v>18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11</c:v>
                </c:pt>
                <c:pt idx="56">
                  <c:v>10</c:v>
                </c:pt>
                <c:pt idx="57">
                  <c:v>8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6-4564-8B92-A8F5BBB15A4B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date'!$F$893:$F$991</c:f>
              <c:numCache>
                <c:formatCode>0</c:formatCode>
                <c:ptCount val="99"/>
                <c:pt idx="0">
                  <c:v>63.453634193940943</c:v>
                </c:pt>
                <c:pt idx="1">
                  <c:v>63.453634193940943</c:v>
                </c:pt>
                <c:pt idx="2">
                  <c:v>63.43872847766329</c:v>
                </c:pt>
                <c:pt idx="3">
                  <c:v>63.090928431184878</c:v>
                </c:pt>
                <c:pt idx="4">
                  <c:v>62.350611189395103</c:v>
                </c:pt>
                <c:pt idx="5">
                  <c:v>61.799099687122187</c:v>
                </c:pt>
                <c:pt idx="6">
                  <c:v>61.024002440684569</c:v>
                </c:pt>
                <c:pt idx="7">
                  <c:v>60.164439468673621</c:v>
                </c:pt>
                <c:pt idx="8">
                  <c:v>59.568210817567767</c:v>
                </c:pt>
                <c:pt idx="9">
                  <c:v>58.882547868796031</c:v>
                </c:pt>
                <c:pt idx="10">
                  <c:v>58.20185349211684</c:v>
                </c:pt>
                <c:pt idx="11">
                  <c:v>57.357196236383544</c:v>
                </c:pt>
                <c:pt idx="12">
                  <c:v>56.865307599221211</c:v>
                </c:pt>
                <c:pt idx="13">
                  <c:v>56.249204659745153</c:v>
                </c:pt>
                <c:pt idx="14">
                  <c:v>55.752347450490277</c:v>
                </c:pt>
                <c:pt idx="15">
                  <c:v>54.932533055219722</c:v>
                </c:pt>
                <c:pt idx="16">
                  <c:v>54.112718659949167</c:v>
                </c:pt>
                <c:pt idx="17">
                  <c:v>53.322715697233903</c:v>
                </c:pt>
                <c:pt idx="18">
                  <c:v>52.686738469387656</c:v>
                </c:pt>
                <c:pt idx="19">
                  <c:v>52.219692692688064</c:v>
                </c:pt>
                <c:pt idx="20">
                  <c:v>51.389941153232414</c:v>
                </c:pt>
                <c:pt idx="21">
                  <c:v>50.604906762609701</c:v>
                </c:pt>
                <c:pt idx="22">
                  <c:v>49.650940920840327</c:v>
                </c:pt>
                <c:pt idx="23">
                  <c:v>48.841063669754867</c:v>
                </c:pt>
                <c:pt idx="24">
                  <c:v>48.115652144242745</c:v>
                </c:pt>
                <c:pt idx="25">
                  <c:v>47.300806321064734</c:v>
                </c:pt>
                <c:pt idx="26">
                  <c:v>46.709546242051424</c:v>
                </c:pt>
                <c:pt idx="27">
                  <c:v>46.038789009557334</c:v>
                </c:pt>
                <c:pt idx="28">
                  <c:v>45.010294586399731</c:v>
                </c:pt>
                <c:pt idx="29">
                  <c:v>44.026517312075065</c:v>
                </c:pt>
                <c:pt idx="30">
                  <c:v>42.779405716845311</c:v>
                </c:pt>
                <c:pt idx="31">
                  <c:v>41.522356977430462</c:v>
                </c:pt>
                <c:pt idx="32">
                  <c:v>40.155999651979535</c:v>
                </c:pt>
                <c:pt idx="33">
                  <c:v>39.271593819505846</c:v>
                </c:pt>
                <c:pt idx="34">
                  <c:v>38.064230801016485</c:v>
                </c:pt>
                <c:pt idx="35">
                  <c:v>36.464350587215769</c:v>
                </c:pt>
                <c:pt idx="36">
                  <c:v>34.680633205990745</c:v>
                </c:pt>
                <c:pt idx="37">
                  <c:v>32.91679011313591</c:v>
                </c:pt>
                <c:pt idx="38">
                  <c:v>31.376532764445777</c:v>
                </c:pt>
                <c:pt idx="39">
                  <c:v>30.049924015735243</c:v>
                </c:pt>
                <c:pt idx="40">
                  <c:v>28.842560997245883</c:v>
                </c:pt>
                <c:pt idx="41">
                  <c:v>27.630229406663972</c:v>
                </c:pt>
                <c:pt idx="42">
                  <c:v>26.139657778899323</c:v>
                </c:pt>
                <c:pt idx="43">
                  <c:v>24.201914662805287</c:v>
                </c:pt>
                <c:pt idx="44">
                  <c:v>22.298951551359089</c:v>
                </c:pt>
                <c:pt idx="45">
                  <c:v>20.430768444560734</c:v>
                </c:pt>
                <c:pt idx="46">
                  <c:v>18.547679621484733</c:v>
                </c:pt>
                <c:pt idx="47">
                  <c:v>17.449625189031444</c:v>
                </c:pt>
                <c:pt idx="48">
                  <c:v>16.053456431025229</c:v>
                </c:pt>
                <c:pt idx="49">
                  <c:v>14.44363907303941</c:v>
                </c:pt>
                <c:pt idx="50">
                  <c:v>12.789104566220654</c:v>
                </c:pt>
                <c:pt idx="51">
                  <c:v>11.199161496605033</c:v>
                </c:pt>
                <c:pt idx="52">
                  <c:v>9.852678459524304</c:v>
                </c:pt>
                <c:pt idx="53">
                  <c:v>8.193175380612999</c:v>
                </c:pt>
                <c:pt idx="54">
                  <c:v>7.4180781341753832</c:v>
                </c:pt>
                <c:pt idx="55">
                  <c:v>6.5932951668122799</c:v>
                </c:pt>
                <c:pt idx="56">
                  <c:v>5.674109329690749</c:v>
                </c:pt>
                <c:pt idx="57">
                  <c:v>4.8095777855872548</c:v>
                </c:pt>
                <c:pt idx="58">
                  <c:v>3.9003290926508214</c:v>
                </c:pt>
                <c:pt idx="59">
                  <c:v>3.2295718601567307</c:v>
                </c:pt>
                <c:pt idx="60">
                  <c:v>2.5836574881253846</c:v>
                </c:pt>
                <c:pt idx="61">
                  <c:v>2.2060460090916747</c:v>
                </c:pt>
                <c:pt idx="62">
                  <c:v>1.8334031021505135</c:v>
                </c:pt>
                <c:pt idx="63">
                  <c:v>1.4756659114869985</c:v>
                </c:pt>
                <c:pt idx="64">
                  <c:v>1.1775515859340695</c:v>
                </c:pt>
                <c:pt idx="65">
                  <c:v>1.003651562694861</c:v>
                </c:pt>
                <c:pt idx="66">
                  <c:v>0.81981439527055477</c:v>
                </c:pt>
                <c:pt idx="67">
                  <c:v>0.65088294412389502</c:v>
                </c:pt>
                <c:pt idx="68">
                  <c:v>0.50679435343997936</c:v>
                </c:pt>
                <c:pt idx="69">
                  <c:v>0.41239148368155182</c:v>
                </c:pt>
                <c:pt idx="70">
                  <c:v>0.27824003718273371</c:v>
                </c:pt>
                <c:pt idx="71">
                  <c:v>0.15899430696156214</c:v>
                </c:pt>
                <c:pt idx="72">
                  <c:v>8.9434297665878709E-2</c:v>
                </c:pt>
                <c:pt idx="73">
                  <c:v>3.4780004647841714E-2</c:v>
                </c:pt>
                <c:pt idx="74">
                  <c:v>1.9874288370195267E-2</c:v>
                </c:pt>
                <c:pt idx="75">
                  <c:v>1.9874288370195267E-2</c:v>
                </c:pt>
                <c:pt idx="76">
                  <c:v>9.9371441850976336E-3</c:v>
                </c:pt>
                <c:pt idx="77">
                  <c:v>9.9371441850976336E-3</c:v>
                </c:pt>
                <c:pt idx="78">
                  <c:v>9.9371441850976336E-3</c:v>
                </c:pt>
                <c:pt idx="79">
                  <c:v>4.9685720925488168E-3</c:v>
                </c:pt>
                <c:pt idx="80">
                  <c:v>4.9685720925488168E-3</c:v>
                </c:pt>
                <c:pt idx="81">
                  <c:v>4.9685720925488168E-3</c:v>
                </c:pt>
                <c:pt idx="82">
                  <c:v>4.9685720925488168E-3</c:v>
                </c:pt>
                <c:pt idx="83">
                  <c:v>4.9685720925488168E-3</c:v>
                </c:pt>
                <c:pt idx="84">
                  <c:v>4.9685720925488168E-3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6-4564-8B92-A8F5BBB15A4B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date'!$G$893:$G$991</c:f>
              <c:numCache>
                <c:formatCode>0</c:formatCode>
                <c:ptCount val="99"/>
                <c:pt idx="0">
                  <c:v>220.51547828351227</c:v>
                </c:pt>
                <c:pt idx="1">
                  <c:v>220.51547828351227</c:v>
                </c:pt>
                <c:pt idx="2">
                  <c:v>220.46367760738272</c:v>
                </c:pt>
                <c:pt idx="3">
                  <c:v>219.25499516435977</c:v>
                </c:pt>
                <c:pt idx="4">
                  <c:v>216.68222824992526</c:v>
                </c:pt>
                <c:pt idx="5">
                  <c:v>214.76560323313174</c:v>
                </c:pt>
                <c:pt idx="6">
                  <c:v>212.07196807439493</c:v>
                </c:pt>
                <c:pt idx="7">
                  <c:v>209.08479575092397</c:v>
                </c:pt>
                <c:pt idx="8">
                  <c:v>207.01276870574179</c:v>
                </c:pt>
                <c:pt idx="9">
                  <c:v>204.62993760378231</c:v>
                </c:pt>
                <c:pt idx="10">
                  <c:v>202.26437339386601</c:v>
                </c:pt>
                <c:pt idx="11">
                  <c:v>199.3290017465246</c:v>
                </c:pt>
                <c:pt idx="12">
                  <c:v>197.61957943424932</c:v>
                </c:pt>
                <c:pt idx="13">
                  <c:v>195.47848482089441</c:v>
                </c:pt>
                <c:pt idx="14">
                  <c:v>193.75179561657592</c:v>
                </c:pt>
                <c:pt idx="15">
                  <c:v>190.90275842945044</c:v>
                </c:pt>
                <c:pt idx="16">
                  <c:v>188.05372124232497</c:v>
                </c:pt>
                <c:pt idx="17">
                  <c:v>185.30828540745858</c:v>
                </c:pt>
                <c:pt idx="18">
                  <c:v>183.09812322593095</c:v>
                </c:pt>
                <c:pt idx="19">
                  <c:v>181.47503537387158</c:v>
                </c:pt>
                <c:pt idx="20">
                  <c:v>178.59146440265971</c:v>
                </c:pt>
                <c:pt idx="21">
                  <c:v>175.86329545983654</c:v>
                </c:pt>
                <c:pt idx="22">
                  <c:v>172.54805218754507</c:v>
                </c:pt>
                <c:pt idx="23">
                  <c:v>169.73354878450596</c:v>
                </c:pt>
                <c:pt idx="24">
                  <c:v>167.21258254620099</c:v>
                </c:pt>
                <c:pt idx="25">
                  <c:v>164.3808122511187</c:v>
                </c:pt>
                <c:pt idx="26">
                  <c:v>162.3260520979797</c:v>
                </c:pt>
                <c:pt idx="27">
                  <c:v>159.99502167214976</c:v>
                </c:pt>
                <c:pt idx="28">
                  <c:v>156.42077501921051</c:v>
                </c:pt>
                <c:pt idx="29">
                  <c:v>153.00193039465995</c:v>
                </c:pt>
                <c:pt idx="30">
                  <c:v>148.66794049182059</c:v>
                </c:pt>
                <c:pt idx="31">
                  <c:v>144.29941680489483</c:v>
                </c:pt>
                <c:pt idx="32">
                  <c:v>139.55102149301905</c:v>
                </c:pt>
                <c:pt idx="33">
                  <c:v>136.47751470933216</c:v>
                </c:pt>
                <c:pt idx="34">
                  <c:v>132.28165994283827</c:v>
                </c:pt>
                <c:pt idx="35">
                  <c:v>126.72172070493278</c:v>
                </c:pt>
                <c:pt idx="36">
                  <c:v>120.52290646142946</c:v>
                </c:pt>
                <c:pt idx="37">
                  <c:v>114.39315978609888</c:v>
                </c:pt>
                <c:pt idx="38">
                  <c:v>109.04042325271161</c:v>
                </c:pt>
                <c:pt idx="39">
                  <c:v>104.43016307718128</c:v>
                </c:pt>
                <c:pt idx="40">
                  <c:v>100.2343083106874</c:v>
                </c:pt>
                <c:pt idx="41">
                  <c:v>96.02118665215032</c:v>
                </c:pt>
                <c:pt idx="42">
                  <c:v>90.841119039194894</c:v>
                </c:pt>
                <c:pt idx="43">
                  <c:v>84.107031142352852</c:v>
                </c:pt>
                <c:pt idx="44">
                  <c:v>77.493811489813098</c:v>
                </c:pt>
                <c:pt idx="45">
                  <c:v>71.00146008157563</c:v>
                </c:pt>
                <c:pt idx="46">
                  <c:v>64.457307997208616</c:v>
                </c:pt>
                <c:pt idx="47">
                  <c:v>60.641324855664791</c:v>
                </c:pt>
                <c:pt idx="48">
                  <c:v>55.789328191529883</c:v>
                </c:pt>
                <c:pt idx="49">
                  <c:v>50.19485516953803</c:v>
                </c:pt>
                <c:pt idx="50">
                  <c:v>44.444980119157513</c:v>
                </c:pt>
                <c:pt idx="51">
                  <c:v>38.919574665338395</c:v>
                </c:pt>
                <c:pt idx="52">
                  <c:v>34.240246921635332</c:v>
                </c:pt>
                <c:pt idx="53">
                  <c:v>28.47310497921163</c:v>
                </c:pt>
                <c:pt idx="54">
                  <c:v>25.779469820474812</c:v>
                </c:pt>
                <c:pt idx="55">
                  <c:v>22.913165741306145</c:v>
                </c:pt>
                <c:pt idx="56">
                  <c:v>19.71879071331697</c:v>
                </c:pt>
                <c:pt idx="57">
                  <c:v>16.714351497802824</c:v>
                </c:pt>
                <c:pt idx="58">
                  <c:v>13.554510253900018</c:v>
                </c:pt>
                <c:pt idx="59">
                  <c:v>11.223479828070078</c:v>
                </c:pt>
                <c:pt idx="60">
                  <c:v>8.9787838624560621</c:v>
                </c:pt>
                <c:pt idx="61">
                  <c:v>7.6665000671740229</c:v>
                </c:pt>
                <c:pt idx="62">
                  <c:v>6.3714831639351672</c:v>
                </c:pt>
                <c:pt idx="63">
                  <c:v>5.1282669368258667</c:v>
                </c:pt>
                <c:pt idx="64">
                  <c:v>4.0922534142347828</c:v>
                </c:pt>
                <c:pt idx="65">
                  <c:v>3.4879121927233165</c:v>
                </c:pt>
                <c:pt idx="66">
                  <c:v>2.8490371871254814</c:v>
                </c:pt>
                <c:pt idx="67">
                  <c:v>2.2619628576572004</c:v>
                </c:pt>
                <c:pt idx="68">
                  <c:v>1.7612229884048431</c:v>
                </c:pt>
                <c:pt idx="69">
                  <c:v>1.4331520395843331</c:v>
                </c:pt>
                <c:pt idx="70">
                  <c:v>0.96694595441834519</c:v>
                </c:pt>
                <c:pt idx="71">
                  <c:v>0.55254054538191155</c:v>
                </c:pt>
                <c:pt idx="72">
                  <c:v>0.31080405677732525</c:v>
                </c:pt>
                <c:pt idx="73">
                  <c:v>0.12086824430229315</c:v>
                </c:pt>
                <c:pt idx="74">
                  <c:v>6.9067568172738944E-2</c:v>
                </c:pt>
                <c:pt idx="75">
                  <c:v>6.9067568172738944E-2</c:v>
                </c:pt>
                <c:pt idx="76">
                  <c:v>3.4533784086369472E-2</c:v>
                </c:pt>
                <c:pt idx="77">
                  <c:v>3.4533784086369472E-2</c:v>
                </c:pt>
                <c:pt idx="78">
                  <c:v>3.4533784086369472E-2</c:v>
                </c:pt>
                <c:pt idx="79">
                  <c:v>1.7266892043184736E-2</c:v>
                </c:pt>
                <c:pt idx="80">
                  <c:v>1.7266892043184736E-2</c:v>
                </c:pt>
                <c:pt idx="81">
                  <c:v>1.7266892043184736E-2</c:v>
                </c:pt>
                <c:pt idx="82">
                  <c:v>1.7266892043184736E-2</c:v>
                </c:pt>
                <c:pt idx="83">
                  <c:v>1.7266892043184736E-2</c:v>
                </c:pt>
                <c:pt idx="84">
                  <c:v>1.7266892043184736E-2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6-4564-8B92-A8F5BBB15A4B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date'!$H$893:$H$991</c:f>
              <c:numCache>
                <c:formatCode>0</c:formatCode>
                <c:ptCount val="99"/>
                <c:pt idx="0">
                  <c:v>196.17893557062519</c:v>
                </c:pt>
                <c:pt idx="1">
                  <c:v>196.17893557062519</c:v>
                </c:pt>
                <c:pt idx="2">
                  <c:v>196.13285172388555</c:v>
                </c:pt>
                <c:pt idx="3">
                  <c:v>195.05756196662742</c:v>
                </c:pt>
                <c:pt idx="4">
                  <c:v>192.76873091189222</c:v>
                </c:pt>
                <c:pt idx="5">
                  <c:v>191.06362858252575</c:v>
                </c:pt>
                <c:pt idx="6">
                  <c:v>188.66726855206474</c:v>
                </c:pt>
                <c:pt idx="7">
                  <c:v>186.00976672341247</c:v>
                </c:pt>
                <c:pt idx="8">
                  <c:v>184.16641285382707</c:v>
                </c:pt>
                <c:pt idx="9">
                  <c:v>182.04655590380386</c:v>
                </c:pt>
                <c:pt idx="10">
                  <c:v>179.9420602360272</c:v>
                </c:pt>
                <c:pt idx="11">
                  <c:v>177.33064225411459</c:v>
                </c:pt>
                <c:pt idx="12">
                  <c:v>175.80987531170663</c:v>
                </c:pt>
                <c:pt idx="13">
                  <c:v>173.90507631313505</c:v>
                </c:pt>
                <c:pt idx="14">
                  <c:v>172.36894808848058</c:v>
                </c:pt>
                <c:pt idx="15">
                  <c:v>169.83433651780066</c:v>
                </c:pt>
                <c:pt idx="16">
                  <c:v>167.29972494712075</c:v>
                </c:pt>
                <c:pt idx="17">
                  <c:v>164.85728106992011</c:v>
                </c:pt>
                <c:pt idx="18">
                  <c:v>162.89103694236235</c:v>
                </c:pt>
                <c:pt idx="19">
                  <c:v>161.44707641118714</c:v>
                </c:pt>
                <c:pt idx="20">
                  <c:v>158.88174227601414</c:v>
                </c:pt>
                <c:pt idx="21">
                  <c:v>156.45465968106004</c:v>
                </c:pt>
                <c:pt idx="22">
                  <c:v>153.50529348972341</c:v>
                </c:pt>
                <c:pt idx="23">
                  <c:v>151.00140448353659</c:v>
                </c:pt>
                <c:pt idx="24">
                  <c:v>148.75865727554103</c:v>
                </c:pt>
                <c:pt idx="25">
                  <c:v>146.23940698710766</c:v>
                </c:pt>
                <c:pt idx="26">
                  <c:v>144.4114143997688</c:v>
                </c:pt>
                <c:pt idx="27">
                  <c:v>142.33764129648526</c:v>
                </c:pt>
                <c:pt idx="28">
                  <c:v>139.15785587145044</c:v>
                </c:pt>
                <c:pt idx="29">
                  <c:v>136.11632198663455</c:v>
                </c:pt>
                <c:pt idx="30">
                  <c:v>132.26064014275178</c:v>
                </c:pt>
                <c:pt idx="31">
                  <c:v>128.3742357343759</c:v>
                </c:pt>
                <c:pt idx="32">
                  <c:v>124.14988311657606</c:v>
                </c:pt>
                <c:pt idx="33">
                  <c:v>121.41557487669107</c:v>
                </c:pt>
                <c:pt idx="34">
                  <c:v>117.68278329078065</c:v>
                </c:pt>
                <c:pt idx="35">
                  <c:v>112.73645040739318</c:v>
                </c:pt>
                <c:pt idx="36">
                  <c:v>107.22175008088355</c:v>
                </c:pt>
                <c:pt idx="37">
                  <c:v>101.76849488336011</c:v>
                </c:pt>
                <c:pt idx="38">
                  <c:v>97.006497386931187</c:v>
                </c:pt>
                <c:pt idx="39">
                  <c:v>92.905035027103693</c:v>
                </c:pt>
                <c:pt idx="40">
                  <c:v>89.172243441193274</c:v>
                </c:pt>
                <c:pt idx="41">
                  <c:v>85.42409057303631</c:v>
                </c:pt>
                <c:pt idx="42">
                  <c:v>80.815705899072839</c:v>
                </c:pt>
                <c:pt idx="43">
                  <c:v>74.824805822920311</c:v>
                </c:pt>
                <c:pt idx="44">
                  <c:v>68.941434722493611</c:v>
                </c:pt>
                <c:pt idx="45">
                  <c:v>63.165592597792717</c:v>
                </c:pt>
                <c:pt idx="46">
                  <c:v>57.343666626352196</c:v>
                </c:pt>
                <c:pt idx="47">
                  <c:v>53.948823249865768</c:v>
                </c:pt>
                <c:pt idx="48">
                  <c:v>49.632302938586641</c:v>
                </c:pt>
                <c:pt idx="49">
                  <c:v>44.655247490706088</c:v>
                </c:pt>
                <c:pt idx="50">
                  <c:v>39.539940502606626</c:v>
                </c:pt>
                <c:pt idx="51">
                  <c:v>34.624330183712253</c:v>
                </c:pt>
                <c:pt idx="52">
                  <c:v>30.46142269489858</c:v>
                </c:pt>
                <c:pt idx="53">
                  <c:v>25.330754424552577</c:v>
                </c:pt>
                <c:pt idx="54">
                  <c:v>22.934394394091569</c:v>
                </c:pt>
                <c:pt idx="55">
                  <c:v>20.384421541165111</c:v>
                </c:pt>
                <c:pt idx="56">
                  <c:v>17.542584325554301</c:v>
                </c:pt>
                <c:pt idx="57">
                  <c:v>14.869721214655485</c:v>
                </c:pt>
                <c:pt idx="58">
                  <c:v>12.058606563537763</c:v>
                </c:pt>
                <c:pt idx="59">
                  <c:v>9.9848334602541993</c:v>
                </c:pt>
                <c:pt idx="60">
                  <c:v>7.9878667682033591</c:v>
                </c:pt>
                <c:pt idx="61">
                  <c:v>6.8204093174659457</c:v>
                </c:pt>
                <c:pt idx="62">
                  <c:v>5.6683131489750762</c:v>
                </c:pt>
                <c:pt idx="63">
                  <c:v>4.5623008272238419</c:v>
                </c:pt>
                <c:pt idx="64">
                  <c:v>3.6406238924311465</c:v>
                </c:pt>
                <c:pt idx="65">
                  <c:v>3.1029790138020741</c:v>
                </c:pt>
                <c:pt idx="66">
                  <c:v>2.5346115706799122</c:v>
                </c:pt>
                <c:pt idx="67">
                  <c:v>2.012327974297385</c:v>
                </c:pt>
                <c:pt idx="68">
                  <c:v>1.566850789147582</c:v>
                </c:pt>
                <c:pt idx="69">
                  <c:v>1.2749864264632285</c:v>
                </c:pt>
                <c:pt idx="70">
                  <c:v>0.86023180580651559</c:v>
                </c:pt>
                <c:pt idx="71">
                  <c:v>0.49156103188943751</c:v>
                </c:pt>
                <c:pt idx="72">
                  <c:v>0.27650308043780858</c:v>
                </c:pt>
                <c:pt idx="73">
                  <c:v>0.10752897572581445</c:v>
                </c:pt>
                <c:pt idx="74">
                  <c:v>6.1445128986179688E-2</c:v>
                </c:pt>
                <c:pt idx="75">
                  <c:v>6.1445128986179688E-2</c:v>
                </c:pt>
                <c:pt idx="76">
                  <c:v>3.0722564493089844E-2</c:v>
                </c:pt>
                <c:pt idx="77">
                  <c:v>3.0722564493089844E-2</c:v>
                </c:pt>
                <c:pt idx="78">
                  <c:v>3.0722564493089844E-2</c:v>
                </c:pt>
                <c:pt idx="79">
                  <c:v>1.5361282246544922E-2</c:v>
                </c:pt>
                <c:pt idx="80">
                  <c:v>1.5361282246544922E-2</c:v>
                </c:pt>
                <c:pt idx="81">
                  <c:v>1.5361282246544922E-2</c:v>
                </c:pt>
                <c:pt idx="82">
                  <c:v>1.5361282246544922E-2</c:v>
                </c:pt>
                <c:pt idx="83">
                  <c:v>1.5361282246544922E-2</c:v>
                </c:pt>
                <c:pt idx="84">
                  <c:v>1.5361282246544922E-2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6-4564-8B92-A8F5BBB15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90816"/>
        <c:axId val="516990160"/>
      </c:lineChart>
      <c:dateAx>
        <c:axId val="516990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0160"/>
        <c:crosses val="autoZero"/>
        <c:auto val="1"/>
        <c:lblOffset val="100"/>
        <c:baseTimeUnit val="days"/>
      </c:dateAx>
      <c:valAx>
        <c:axId val="5169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Isle</a:t>
            </a:r>
            <a:r>
              <a:rPr lang="en-GB" baseline="0"/>
              <a:t> of Anglesey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date'!$C$992:$C$1090</c:f>
              <c:numCache>
                <c:formatCode>General</c:formatCode>
                <c:ptCount val="99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183</c:v>
                </c:pt>
                <c:pt idx="4">
                  <c:v>180</c:v>
                </c:pt>
                <c:pt idx="5">
                  <c:v>174</c:v>
                </c:pt>
                <c:pt idx="6">
                  <c:v>169</c:v>
                </c:pt>
                <c:pt idx="7">
                  <c:v>154</c:v>
                </c:pt>
                <c:pt idx="8">
                  <c:v>151</c:v>
                </c:pt>
                <c:pt idx="9">
                  <c:v>146</c:v>
                </c:pt>
                <c:pt idx="10">
                  <c:v>143</c:v>
                </c:pt>
                <c:pt idx="11">
                  <c:v>136</c:v>
                </c:pt>
                <c:pt idx="12">
                  <c:v>131</c:v>
                </c:pt>
                <c:pt idx="13">
                  <c:v>130</c:v>
                </c:pt>
                <c:pt idx="14">
                  <c:v>128</c:v>
                </c:pt>
                <c:pt idx="15">
                  <c:v>121</c:v>
                </c:pt>
                <c:pt idx="16">
                  <c:v>110</c:v>
                </c:pt>
                <c:pt idx="17">
                  <c:v>104</c:v>
                </c:pt>
                <c:pt idx="18">
                  <c:v>97</c:v>
                </c:pt>
                <c:pt idx="19">
                  <c:v>96</c:v>
                </c:pt>
                <c:pt idx="20">
                  <c:v>95</c:v>
                </c:pt>
                <c:pt idx="21">
                  <c:v>92</c:v>
                </c:pt>
                <c:pt idx="22">
                  <c:v>88</c:v>
                </c:pt>
                <c:pt idx="23">
                  <c:v>84</c:v>
                </c:pt>
                <c:pt idx="24">
                  <c:v>81</c:v>
                </c:pt>
                <c:pt idx="25">
                  <c:v>80</c:v>
                </c:pt>
                <c:pt idx="26">
                  <c:v>78</c:v>
                </c:pt>
                <c:pt idx="27">
                  <c:v>74</c:v>
                </c:pt>
                <c:pt idx="28">
                  <c:v>70</c:v>
                </c:pt>
                <c:pt idx="29">
                  <c:v>66</c:v>
                </c:pt>
                <c:pt idx="30">
                  <c:v>60</c:v>
                </c:pt>
                <c:pt idx="31">
                  <c:v>58</c:v>
                </c:pt>
                <c:pt idx="32">
                  <c:v>55</c:v>
                </c:pt>
                <c:pt idx="33">
                  <c:v>51</c:v>
                </c:pt>
                <c:pt idx="34">
                  <c:v>49</c:v>
                </c:pt>
                <c:pt idx="35">
                  <c:v>45</c:v>
                </c:pt>
                <c:pt idx="36">
                  <c:v>44</c:v>
                </c:pt>
                <c:pt idx="37">
                  <c:v>40</c:v>
                </c:pt>
                <c:pt idx="38">
                  <c:v>36</c:v>
                </c:pt>
                <c:pt idx="39">
                  <c:v>32</c:v>
                </c:pt>
                <c:pt idx="40">
                  <c:v>30</c:v>
                </c:pt>
                <c:pt idx="41">
                  <c:v>27</c:v>
                </c:pt>
                <c:pt idx="42">
                  <c:v>27</c:v>
                </c:pt>
                <c:pt idx="43">
                  <c:v>22</c:v>
                </c:pt>
                <c:pt idx="44">
                  <c:v>20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8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B-47CD-BBD0-09B97CF6CCA2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date'!$F$992:$F$1090</c:f>
              <c:numCache>
                <c:formatCode>0</c:formatCode>
                <c:ptCount val="99"/>
                <c:pt idx="0">
                  <c:v>126.68418211499585</c:v>
                </c:pt>
                <c:pt idx="1">
                  <c:v>126.68418211499585</c:v>
                </c:pt>
                <c:pt idx="2">
                  <c:v>126.65442308701488</c:v>
                </c:pt>
                <c:pt idx="3">
                  <c:v>125.96004576745888</c:v>
                </c:pt>
                <c:pt idx="4">
                  <c:v>124.48201404440395</c:v>
                </c:pt>
                <c:pt idx="5">
                  <c:v>123.38093000910801</c:v>
                </c:pt>
                <c:pt idx="6">
                  <c:v>121.83346055409748</c:v>
                </c:pt>
                <c:pt idx="7">
                  <c:v>120.11735660719479</c:v>
                </c:pt>
                <c:pt idx="8">
                  <c:v>118.92699548795594</c:v>
                </c:pt>
                <c:pt idx="9">
                  <c:v>117.55808020083124</c:v>
                </c:pt>
                <c:pt idx="10">
                  <c:v>116.19908458970021</c:v>
                </c:pt>
                <c:pt idx="11">
                  <c:v>114.51273967077849</c:v>
                </c:pt>
                <c:pt idx="12">
                  <c:v>113.53069174740642</c:v>
                </c:pt>
                <c:pt idx="13">
                  <c:v>112.30065192419293</c:v>
                </c:pt>
                <c:pt idx="14">
                  <c:v>111.30868432482721</c:v>
                </c:pt>
                <c:pt idx="15">
                  <c:v>109.67193778587378</c:v>
                </c:pt>
                <c:pt idx="16">
                  <c:v>108.03519124692035</c:v>
                </c:pt>
                <c:pt idx="17">
                  <c:v>106.45796276392886</c:v>
                </c:pt>
                <c:pt idx="18">
                  <c:v>105.18824423674074</c:v>
                </c:pt>
                <c:pt idx="19">
                  <c:v>104.25579469333697</c:v>
                </c:pt>
                <c:pt idx="20">
                  <c:v>102.59920880239622</c:v>
                </c:pt>
                <c:pt idx="21">
                  <c:v>101.03189999539838</c:v>
                </c:pt>
                <c:pt idx="22">
                  <c:v>99.127322204616206</c:v>
                </c:pt>
                <c:pt idx="23">
                  <c:v>97.510415017650075</c:v>
                </c:pt>
                <c:pt idx="24">
                  <c:v>96.062142322576136</c:v>
                </c:pt>
                <c:pt idx="25">
                  <c:v>94.435315459616362</c:v>
                </c:pt>
                <c:pt idx="26">
                  <c:v>93.254874016371147</c:v>
                </c:pt>
                <c:pt idx="27">
                  <c:v>91.915717757227426</c:v>
                </c:pt>
                <c:pt idx="28">
                  <c:v>89.862344826540394</c:v>
                </c:pt>
                <c:pt idx="29">
                  <c:v>87.898248979796278</c:v>
                </c:pt>
                <c:pt idx="30">
                  <c:v>85.408410305388315</c:v>
                </c:pt>
                <c:pt idx="31">
                  <c:v>82.898732278993052</c:v>
                </c:pt>
                <c:pt idx="32">
                  <c:v>80.170821380737337</c:v>
                </c:pt>
                <c:pt idx="33">
                  <c:v>78.405119053866358</c:v>
                </c:pt>
                <c:pt idx="34">
                  <c:v>75.994637787407655</c:v>
                </c:pt>
                <c:pt idx="35">
                  <c:v>72.800502117450051</c:v>
                </c:pt>
                <c:pt idx="36">
                  <c:v>69.23933843572712</c:v>
                </c:pt>
                <c:pt idx="37">
                  <c:v>65.717853457978819</c:v>
                </c:pt>
                <c:pt idx="38">
                  <c:v>62.642753899945092</c:v>
                </c:pt>
                <c:pt idx="39">
                  <c:v>59.994200409638623</c:v>
                </c:pt>
                <c:pt idx="40">
                  <c:v>57.583719143179934</c:v>
                </c:pt>
                <c:pt idx="41">
                  <c:v>55.163318200727581</c:v>
                </c:pt>
                <c:pt idx="42">
                  <c:v>52.187415402630428</c:v>
                </c:pt>
                <c:pt idx="43">
                  <c:v>48.318741765104122</c:v>
                </c:pt>
                <c:pt idx="44">
                  <c:v>44.519505859533425</c:v>
                </c:pt>
                <c:pt idx="45">
                  <c:v>40.789707685918323</c:v>
                </c:pt>
                <c:pt idx="46">
                  <c:v>37.030150484322256</c:v>
                </c:pt>
                <c:pt idx="47">
                  <c:v>34.837902089724018</c:v>
                </c:pt>
                <c:pt idx="48">
                  <c:v>32.050473135506351</c:v>
                </c:pt>
                <c:pt idx="49">
                  <c:v>28.836498113561422</c:v>
                </c:pt>
                <c:pt idx="50">
                  <c:v>25.533246007673583</c:v>
                </c:pt>
                <c:pt idx="51">
                  <c:v>22.358949689703284</c:v>
                </c:pt>
                <c:pt idx="52">
                  <c:v>19.670717495422188</c:v>
                </c:pt>
                <c:pt idx="53">
                  <c:v>16.357545713540691</c:v>
                </c:pt>
                <c:pt idx="54">
                  <c:v>14.81007625853017</c:v>
                </c:pt>
                <c:pt idx="55">
                  <c:v>13.163410043583077</c:v>
                </c:pt>
                <c:pt idx="56">
                  <c:v>11.328269984756499</c:v>
                </c:pt>
                <c:pt idx="57">
                  <c:v>9.6022463618601499</c:v>
                </c:pt>
                <c:pt idx="58">
                  <c:v>7.7869456550208866</c:v>
                </c:pt>
                <c:pt idx="59">
                  <c:v>6.4477893958771668</c:v>
                </c:pt>
                <c:pt idx="60">
                  <c:v>5.1582315167017336</c:v>
                </c:pt>
                <c:pt idx="61">
                  <c:v>4.404336141183788</c:v>
                </c:pt>
                <c:pt idx="62">
                  <c:v>3.6603604416594995</c:v>
                </c:pt>
                <c:pt idx="63">
                  <c:v>2.9461437701161826</c:v>
                </c:pt>
                <c:pt idx="64">
                  <c:v>2.3509632104967517</c:v>
                </c:pt>
                <c:pt idx="65">
                  <c:v>2.0037745507187505</c:v>
                </c:pt>
                <c:pt idx="66">
                  <c:v>1.6367465389534348</c:v>
                </c:pt>
                <c:pt idx="67">
                  <c:v>1.2994775551690907</c:v>
                </c:pt>
                <c:pt idx="68">
                  <c:v>1.0118069513530323</c:v>
                </c:pt>
                <c:pt idx="69">
                  <c:v>0.82333310747354593</c:v>
                </c:pt>
                <c:pt idx="70">
                  <c:v>0.55550185564480214</c:v>
                </c:pt>
                <c:pt idx="71">
                  <c:v>0.31742963179702977</c:v>
                </c:pt>
                <c:pt idx="72">
                  <c:v>0.17855416788582923</c:v>
                </c:pt>
                <c:pt idx="73">
                  <c:v>6.9437731955600268E-2</c:v>
                </c:pt>
                <c:pt idx="74">
                  <c:v>3.9678703974628721E-2</c:v>
                </c:pt>
                <c:pt idx="75">
                  <c:v>3.9678703974628721E-2</c:v>
                </c:pt>
                <c:pt idx="76">
                  <c:v>1.983935198731436E-2</c:v>
                </c:pt>
                <c:pt idx="77">
                  <c:v>1.983935198731436E-2</c:v>
                </c:pt>
                <c:pt idx="78">
                  <c:v>1.983935198731436E-2</c:v>
                </c:pt>
                <c:pt idx="79">
                  <c:v>9.9196759936571802E-3</c:v>
                </c:pt>
                <c:pt idx="80">
                  <c:v>9.9196759936571802E-3</c:v>
                </c:pt>
                <c:pt idx="81">
                  <c:v>9.9196759936571802E-3</c:v>
                </c:pt>
                <c:pt idx="82">
                  <c:v>9.9196759936571802E-3</c:v>
                </c:pt>
                <c:pt idx="83">
                  <c:v>9.9196759936571802E-3</c:v>
                </c:pt>
                <c:pt idx="84">
                  <c:v>9.9196759936571802E-3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B-47CD-BBD0-09B97CF6CCA2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date'!$G$992:$G$1090</c:f>
              <c:numCache>
                <c:formatCode>0</c:formatCode>
                <c:ptCount val="99"/>
                <c:pt idx="0">
                  <c:v>311.58175865588311</c:v>
                </c:pt>
                <c:pt idx="1">
                  <c:v>311.58175865588311</c:v>
                </c:pt>
                <c:pt idx="2">
                  <c:v>311.50856585375578</c:v>
                </c:pt>
                <c:pt idx="3">
                  <c:v>309.80073380411898</c:v>
                </c:pt>
                <c:pt idx="4">
                  <c:v>306.16549129846345</c:v>
                </c:pt>
                <c:pt idx="5">
                  <c:v>303.45735761975362</c:v>
                </c:pt>
                <c:pt idx="6">
                  <c:v>299.65133190913446</c:v>
                </c:pt>
                <c:pt idx="7">
                  <c:v>295.43054698646057</c:v>
                </c:pt>
                <c:pt idx="8">
                  <c:v>292.50283490136889</c:v>
                </c:pt>
                <c:pt idx="9">
                  <c:v>289.13596600351349</c:v>
                </c:pt>
                <c:pt idx="10">
                  <c:v>285.79349470636714</c:v>
                </c:pt>
                <c:pt idx="11">
                  <c:v>281.64590258582058</c:v>
                </c:pt>
                <c:pt idx="12">
                  <c:v>279.23054011561993</c:v>
                </c:pt>
                <c:pt idx="13">
                  <c:v>276.20523762769182</c:v>
                </c:pt>
                <c:pt idx="14">
                  <c:v>273.76547755678212</c:v>
                </c:pt>
                <c:pt idx="15">
                  <c:v>269.73987343978104</c:v>
                </c:pt>
                <c:pt idx="16">
                  <c:v>265.71426932277996</c:v>
                </c:pt>
                <c:pt idx="17">
                  <c:v>261.83505081003347</c:v>
                </c:pt>
                <c:pt idx="18">
                  <c:v>258.71215791926898</c:v>
                </c:pt>
                <c:pt idx="19">
                  <c:v>256.41878345261381</c:v>
                </c:pt>
                <c:pt idx="20">
                  <c:v>252.34438413419457</c:v>
                </c:pt>
                <c:pt idx="21">
                  <c:v>248.48956322215716</c:v>
                </c:pt>
                <c:pt idx="22">
                  <c:v>243.80522388601045</c:v>
                </c:pt>
                <c:pt idx="23">
                  <c:v>239.82841497042759</c:v>
                </c:pt>
                <c:pt idx="24">
                  <c:v>236.26636526689936</c:v>
                </c:pt>
                <c:pt idx="25">
                  <c:v>232.26515875060738</c:v>
                </c:pt>
                <c:pt idx="26">
                  <c:v>229.36184426622481</c:v>
                </c:pt>
                <c:pt idx="27">
                  <c:v>226.06816817049665</c:v>
                </c:pt>
                <c:pt idx="28">
                  <c:v>221.01786482371347</c:v>
                </c:pt>
                <c:pt idx="29">
                  <c:v>216.1871398833122</c:v>
                </c:pt>
                <c:pt idx="30">
                  <c:v>210.06334210532873</c:v>
                </c:pt>
                <c:pt idx="31">
                  <c:v>203.8907491259271</c:v>
                </c:pt>
                <c:pt idx="32">
                  <c:v>197.1814089309253</c:v>
                </c:pt>
                <c:pt idx="33">
                  <c:v>192.83863600470596</c:v>
                </c:pt>
                <c:pt idx="34">
                  <c:v>186.9100190323953</c:v>
                </c:pt>
                <c:pt idx="35">
                  <c:v>179.05399160406591</c:v>
                </c:pt>
                <c:pt idx="36">
                  <c:v>170.29525294949997</c:v>
                </c:pt>
                <c:pt idx="37">
                  <c:v>161.63410469777037</c:v>
                </c:pt>
                <c:pt idx="38">
                  <c:v>154.07084847795016</c:v>
                </c:pt>
                <c:pt idx="39">
                  <c:v>147.55668908862117</c:v>
                </c:pt>
                <c:pt idx="40">
                  <c:v>141.62807211631051</c:v>
                </c:pt>
                <c:pt idx="41">
                  <c:v>135.67505754329073</c:v>
                </c:pt>
                <c:pt idx="42">
                  <c:v>128.35577733056149</c:v>
                </c:pt>
                <c:pt idx="43">
                  <c:v>118.84071305401351</c:v>
                </c:pt>
                <c:pt idx="44">
                  <c:v>109.4964319824292</c:v>
                </c:pt>
                <c:pt idx="45">
                  <c:v>100.32293411580856</c:v>
                </c:pt>
                <c:pt idx="46">
                  <c:v>91.076243447060648</c:v>
                </c:pt>
                <c:pt idx="47">
                  <c:v>85.684373690350114</c:v>
                </c:pt>
                <c:pt idx="48">
                  <c:v>78.828647891093752</c:v>
                </c:pt>
                <c:pt idx="49">
                  <c:v>70.923825261346181</c:v>
                </c:pt>
                <c:pt idx="50">
                  <c:v>62.799424225216747</c:v>
                </c:pt>
                <c:pt idx="51">
                  <c:v>54.992191998305572</c:v>
                </c:pt>
                <c:pt idx="52">
                  <c:v>48.380442206140174</c:v>
                </c:pt>
                <c:pt idx="53">
                  <c:v>40.231643569301639</c:v>
                </c:pt>
                <c:pt idx="54">
                  <c:v>36.425617858682443</c:v>
                </c:pt>
                <c:pt idx="55">
                  <c:v>32.375616140972269</c:v>
                </c:pt>
                <c:pt idx="56">
                  <c:v>27.862060009789246</c:v>
                </c:pt>
                <c:pt idx="57">
                  <c:v>23.616877486406299</c:v>
                </c:pt>
                <c:pt idx="58">
                  <c:v>19.15211655664147</c:v>
                </c:pt>
                <c:pt idx="59">
                  <c:v>15.85844046091332</c:v>
                </c:pt>
                <c:pt idx="60">
                  <c:v>12.686752368730655</c:v>
                </c:pt>
                <c:pt idx="61">
                  <c:v>10.832534714839252</c:v>
                </c:pt>
                <c:pt idx="62">
                  <c:v>9.0027146616569453</c:v>
                </c:pt>
                <c:pt idx="63">
                  <c:v>7.2460874106019322</c:v>
                </c:pt>
                <c:pt idx="64">
                  <c:v>5.7822313680560873</c:v>
                </c:pt>
                <c:pt idx="65">
                  <c:v>4.9283153432376778</c:v>
                </c:pt>
                <c:pt idx="66">
                  <c:v>4.0256041170010732</c:v>
                </c:pt>
                <c:pt idx="67">
                  <c:v>3.1960856928917614</c:v>
                </c:pt>
                <c:pt idx="68">
                  <c:v>2.4885552723279365</c:v>
                </c:pt>
                <c:pt idx="69">
                  <c:v>2.0250008588550856</c:v>
                </c:pt>
                <c:pt idx="70">
                  <c:v>1.3662656397094552</c:v>
                </c:pt>
                <c:pt idx="71">
                  <c:v>0.78072322269111727</c:v>
                </c:pt>
                <c:pt idx="72">
                  <c:v>0.43915681276375346</c:v>
                </c:pt>
                <c:pt idx="73">
                  <c:v>0.17078320496368191</c:v>
                </c:pt>
                <c:pt idx="74">
                  <c:v>9.7590402836389659E-2</c:v>
                </c:pt>
                <c:pt idx="75">
                  <c:v>9.7590402836389659E-2</c:v>
                </c:pt>
                <c:pt idx="76">
                  <c:v>4.8795201418194829E-2</c:v>
                </c:pt>
                <c:pt idx="77">
                  <c:v>4.8795201418194829E-2</c:v>
                </c:pt>
                <c:pt idx="78">
                  <c:v>4.8795201418194829E-2</c:v>
                </c:pt>
                <c:pt idx="79">
                  <c:v>2.4397600709097415E-2</c:v>
                </c:pt>
                <c:pt idx="80">
                  <c:v>2.4397600709097415E-2</c:v>
                </c:pt>
                <c:pt idx="81">
                  <c:v>2.4397600709097415E-2</c:v>
                </c:pt>
                <c:pt idx="82">
                  <c:v>2.4397600709097415E-2</c:v>
                </c:pt>
                <c:pt idx="83">
                  <c:v>2.4397600709097415E-2</c:v>
                </c:pt>
                <c:pt idx="84">
                  <c:v>2.4397600709097415E-2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B-47CD-BBD0-09B97CF6CCA2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date'!$H$992:$H$1090</c:f>
              <c:numCache>
                <c:formatCode>0</c:formatCode>
                <c:ptCount val="99"/>
                <c:pt idx="0">
                  <c:v>207.86357349050104</c:v>
                </c:pt>
                <c:pt idx="1">
                  <c:v>207.86357349050104</c:v>
                </c:pt>
                <c:pt idx="2">
                  <c:v>207.81474483804848</c:v>
                </c:pt>
                <c:pt idx="3">
                  <c:v>206.67540961415565</c:v>
                </c:pt>
                <c:pt idx="4">
                  <c:v>204.25025320901241</c:v>
                </c:pt>
                <c:pt idx="5">
                  <c:v>202.44359306826809</c:v>
                </c:pt>
                <c:pt idx="6">
                  <c:v>199.90450314073556</c:v>
                </c:pt>
                <c:pt idx="7">
                  <c:v>197.08871751597189</c:v>
                </c:pt>
                <c:pt idx="8">
                  <c:v>195.13557141786993</c:v>
                </c:pt>
                <c:pt idx="9">
                  <c:v>192.88945340505268</c:v>
                </c:pt>
                <c:pt idx="10">
                  <c:v>190.6596116097196</c:v>
                </c:pt>
                <c:pt idx="11">
                  <c:v>187.8926546374085</c:v>
                </c:pt>
                <c:pt idx="12">
                  <c:v>186.28130910647437</c:v>
                </c:pt>
                <c:pt idx="13">
                  <c:v>184.2630581384357</c:v>
                </c:pt>
                <c:pt idx="14">
                  <c:v>182.63543639001739</c:v>
                </c:pt>
                <c:pt idx="15">
                  <c:v>179.94986050512719</c:v>
                </c:pt>
                <c:pt idx="16">
                  <c:v>177.26428462023699</c:v>
                </c:pt>
                <c:pt idx="17">
                  <c:v>174.67636604025191</c:v>
                </c:pt>
                <c:pt idx="18">
                  <c:v>172.59301020227647</c:v>
                </c:pt>
                <c:pt idx="19">
                  <c:v>171.06304575876328</c:v>
                </c:pt>
                <c:pt idx="20">
                  <c:v>168.3449174389047</c:v>
                </c:pt>
                <c:pt idx="21">
                  <c:v>165.77327507640379</c:v>
                </c:pt>
                <c:pt idx="22">
                  <c:v>162.64824131944067</c:v>
                </c:pt>
                <c:pt idx="23">
                  <c:v>159.99521786951885</c:v>
                </c:pt>
                <c:pt idx="24">
                  <c:v>157.61889011682811</c:v>
                </c:pt>
                <c:pt idx="25">
                  <c:v>154.94959044942212</c:v>
                </c:pt>
                <c:pt idx="26">
                  <c:v>153.01272056880433</c:v>
                </c:pt>
                <c:pt idx="27">
                  <c:v>150.81543120843963</c:v>
                </c:pt>
                <c:pt idx="28">
                  <c:v>147.44625418921376</c:v>
                </c:pt>
                <c:pt idx="29">
                  <c:v>144.22356312734553</c:v>
                </c:pt>
                <c:pt idx="30">
                  <c:v>140.13823253881557</c:v>
                </c:pt>
                <c:pt idx="31">
                  <c:v>136.02034951531729</c:v>
                </c:pt>
                <c:pt idx="32">
                  <c:v>131.54438970716697</c:v>
                </c:pt>
                <c:pt idx="33">
                  <c:v>128.6472229949824</c:v>
                </c:pt>
                <c:pt idx="34">
                  <c:v>124.69210214632592</c:v>
                </c:pt>
                <c:pt idx="35">
                  <c:v>119.451160116419</c:v>
                </c:pt>
                <c:pt idx="36">
                  <c:v>113.60799803959731</c:v>
                </c:pt>
                <c:pt idx="37">
                  <c:v>107.82994083271234</c:v>
                </c:pt>
                <c:pt idx="38">
                  <c:v>102.78431341261562</c:v>
                </c:pt>
                <c:pt idx="39">
                  <c:v>98.438563344338746</c:v>
                </c:pt>
                <c:pt idx="40">
                  <c:v>94.483442495682283</c:v>
                </c:pt>
                <c:pt idx="41">
                  <c:v>90.512045429541629</c:v>
                </c:pt>
                <c:pt idx="42">
                  <c:v>85.629180184286739</c:v>
                </c:pt>
                <c:pt idx="43">
                  <c:v>79.281455365455372</c:v>
                </c:pt>
                <c:pt idx="44">
                  <c:v>73.04766406901328</c:v>
                </c:pt>
                <c:pt idx="45">
                  <c:v>66.927806294960476</c:v>
                </c:pt>
                <c:pt idx="46">
                  <c:v>60.759119868455123</c:v>
                </c:pt>
                <c:pt idx="47">
                  <c:v>57.16207580445068</c:v>
                </c:pt>
                <c:pt idx="48">
                  <c:v>52.588458691395253</c:v>
                </c:pt>
                <c:pt idx="49">
                  <c:v>47.314964226519969</c:v>
                </c:pt>
                <c:pt idx="50">
                  <c:v>41.89498380428703</c:v>
                </c:pt>
                <c:pt idx="51">
                  <c:v>36.68659420934847</c:v>
                </c:pt>
                <c:pt idx="52">
                  <c:v>32.275739271134881</c:v>
                </c:pt>
                <c:pt idx="53">
                  <c:v>26.839482631417759</c:v>
                </c:pt>
                <c:pt idx="54">
                  <c:v>24.300392703885212</c:v>
                </c:pt>
                <c:pt idx="55">
                  <c:v>21.598540601510834</c:v>
                </c:pt>
                <c:pt idx="56">
                  <c:v>18.587440366936981</c:v>
                </c:pt>
                <c:pt idx="57">
                  <c:v>15.755378524689139</c:v>
                </c:pt>
                <c:pt idx="58">
                  <c:v>12.77683072508365</c:v>
                </c:pt>
                <c:pt idx="59">
                  <c:v>10.579541364718947</c:v>
                </c:pt>
                <c:pt idx="60">
                  <c:v>8.4636330917751579</c:v>
                </c:pt>
                <c:pt idx="61">
                  <c:v>7.2266405629772494</c:v>
                </c:pt>
                <c:pt idx="62">
                  <c:v>6.0059242516635249</c:v>
                </c:pt>
                <c:pt idx="63">
                  <c:v>4.8340365928023497</c:v>
                </c:pt>
                <c:pt idx="64">
                  <c:v>3.8574635437513698</c:v>
                </c:pt>
                <c:pt idx="65">
                  <c:v>3.2877959318049648</c:v>
                </c:pt>
                <c:pt idx="66">
                  <c:v>2.6855758848901941</c:v>
                </c:pt>
                <c:pt idx="67">
                  <c:v>2.1321844904279725</c:v>
                </c:pt>
                <c:pt idx="68">
                  <c:v>1.6601741833866654</c:v>
                </c:pt>
                <c:pt idx="69">
                  <c:v>1.3509260511871886</c:v>
                </c:pt>
                <c:pt idx="70">
                  <c:v>0.91146817911424771</c:v>
                </c:pt>
                <c:pt idx="71">
                  <c:v>0.52083895949385584</c:v>
                </c:pt>
                <c:pt idx="72">
                  <c:v>0.29297191471529394</c:v>
                </c:pt>
                <c:pt idx="73">
                  <c:v>0.11393352238928096</c:v>
                </c:pt>
                <c:pt idx="74">
                  <c:v>6.5104869936731979E-2</c:v>
                </c:pt>
                <c:pt idx="75">
                  <c:v>6.5104869936731979E-2</c:v>
                </c:pt>
                <c:pt idx="76">
                  <c:v>3.255243496836599E-2</c:v>
                </c:pt>
                <c:pt idx="77">
                  <c:v>3.255243496836599E-2</c:v>
                </c:pt>
                <c:pt idx="78">
                  <c:v>3.255243496836599E-2</c:v>
                </c:pt>
                <c:pt idx="79">
                  <c:v>1.6276217484182995E-2</c:v>
                </c:pt>
                <c:pt idx="80">
                  <c:v>1.6276217484182995E-2</c:v>
                </c:pt>
                <c:pt idx="81">
                  <c:v>1.6276217484182995E-2</c:v>
                </c:pt>
                <c:pt idx="82">
                  <c:v>1.6276217484182995E-2</c:v>
                </c:pt>
                <c:pt idx="83">
                  <c:v>1.6276217484182995E-2</c:v>
                </c:pt>
                <c:pt idx="84">
                  <c:v>1.6276217484182995E-2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8B-47CD-BBD0-09B97CF6C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30184"/>
        <c:axId val="727231168"/>
      </c:lineChart>
      <c:dateAx>
        <c:axId val="727230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1168"/>
        <c:crosses val="autoZero"/>
        <c:auto val="1"/>
        <c:lblOffset val="100"/>
        <c:baseTimeUnit val="days"/>
      </c:dateAx>
      <c:valAx>
        <c:axId val="7272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Merthyr</a:t>
            </a:r>
            <a:r>
              <a:rPr lang="en-GB" baseline="0"/>
              <a:t> Tydfil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date'!$C$1091:$C$1189</c:f>
              <c:numCache>
                <c:formatCode>General</c:formatCode>
                <c:ptCount val="99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351</c:v>
                </c:pt>
                <c:pt idx="4">
                  <c:v>344</c:v>
                </c:pt>
                <c:pt idx="5">
                  <c:v>340</c:v>
                </c:pt>
                <c:pt idx="6">
                  <c:v>334</c:v>
                </c:pt>
                <c:pt idx="7">
                  <c:v>326</c:v>
                </c:pt>
                <c:pt idx="8">
                  <c:v>325</c:v>
                </c:pt>
                <c:pt idx="9">
                  <c:v>322</c:v>
                </c:pt>
                <c:pt idx="10">
                  <c:v>316</c:v>
                </c:pt>
                <c:pt idx="11">
                  <c:v>314</c:v>
                </c:pt>
                <c:pt idx="12">
                  <c:v>314</c:v>
                </c:pt>
                <c:pt idx="13">
                  <c:v>313</c:v>
                </c:pt>
                <c:pt idx="14">
                  <c:v>309</c:v>
                </c:pt>
                <c:pt idx="15">
                  <c:v>306</c:v>
                </c:pt>
                <c:pt idx="16">
                  <c:v>300</c:v>
                </c:pt>
                <c:pt idx="17">
                  <c:v>293</c:v>
                </c:pt>
                <c:pt idx="18">
                  <c:v>288</c:v>
                </c:pt>
                <c:pt idx="19">
                  <c:v>284</c:v>
                </c:pt>
                <c:pt idx="20">
                  <c:v>279</c:v>
                </c:pt>
                <c:pt idx="21">
                  <c:v>268</c:v>
                </c:pt>
                <c:pt idx="22">
                  <c:v>266</c:v>
                </c:pt>
                <c:pt idx="23">
                  <c:v>258</c:v>
                </c:pt>
                <c:pt idx="24">
                  <c:v>249</c:v>
                </c:pt>
                <c:pt idx="25">
                  <c:v>241</c:v>
                </c:pt>
                <c:pt idx="26">
                  <c:v>237</c:v>
                </c:pt>
                <c:pt idx="27">
                  <c:v>234</c:v>
                </c:pt>
                <c:pt idx="28">
                  <c:v>231</c:v>
                </c:pt>
                <c:pt idx="29">
                  <c:v>223</c:v>
                </c:pt>
                <c:pt idx="30">
                  <c:v>216</c:v>
                </c:pt>
                <c:pt idx="31">
                  <c:v>205</c:v>
                </c:pt>
                <c:pt idx="32">
                  <c:v>198</c:v>
                </c:pt>
                <c:pt idx="33">
                  <c:v>195</c:v>
                </c:pt>
                <c:pt idx="34">
                  <c:v>190</c:v>
                </c:pt>
                <c:pt idx="35">
                  <c:v>176</c:v>
                </c:pt>
                <c:pt idx="36">
                  <c:v>161</c:v>
                </c:pt>
                <c:pt idx="37">
                  <c:v>143</c:v>
                </c:pt>
                <c:pt idx="38">
                  <c:v>137</c:v>
                </c:pt>
                <c:pt idx="39">
                  <c:v>135</c:v>
                </c:pt>
                <c:pt idx="40">
                  <c:v>128</c:v>
                </c:pt>
                <c:pt idx="41">
                  <c:v>124</c:v>
                </c:pt>
                <c:pt idx="42">
                  <c:v>120</c:v>
                </c:pt>
                <c:pt idx="43">
                  <c:v>111</c:v>
                </c:pt>
                <c:pt idx="44">
                  <c:v>101</c:v>
                </c:pt>
                <c:pt idx="45">
                  <c:v>87</c:v>
                </c:pt>
                <c:pt idx="46">
                  <c:v>75</c:v>
                </c:pt>
                <c:pt idx="47">
                  <c:v>67</c:v>
                </c:pt>
                <c:pt idx="48">
                  <c:v>64</c:v>
                </c:pt>
                <c:pt idx="49">
                  <c:v>57</c:v>
                </c:pt>
                <c:pt idx="50">
                  <c:v>51</c:v>
                </c:pt>
                <c:pt idx="51">
                  <c:v>41</c:v>
                </c:pt>
                <c:pt idx="52">
                  <c:v>38</c:v>
                </c:pt>
                <c:pt idx="53">
                  <c:v>29</c:v>
                </c:pt>
                <c:pt idx="54">
                  <c:v>24</c:v>
                </c:pt>
                <c:pt idx="55">
                  <c:v>22</c:v>
                </c:pt>
                <c:pt idx="56">
                  <c:v>17</c:v>
                </c:pt>
                <c:pt idx="57">
                  <c:v>12</c:v>
                </c:pt>
                <c:pt idx="58">
                  <c:v>6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6-4F4E-9D04-9A0DD118FCCC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date'!$F$1091:$F$1189</c:f>
              <c:numCache>
                <c:formatCode>0</c:formatCode>
                <c:ptCount val="99"/>
                <c:pt idx="0">
                  <c:v>701.83886767783918</c:v>
                </c:pt>
                <c:pt idx="1">
                  <c:v>701.83886767783918</c:v>
                </c:pt>
                <c:pt idx="2">
                  <c:v>701.67400066640437</c:v>
                </c:pt>
                <c:pt idx="3">
                  <c:v>697.82710373292628</c:v>
                </c:pt>
                <c:pt idx="4">
                  <c:v>689.63870883166578</c:v>
                </c:pt>
                <c:pt idx="5">
                  <c:v>683.53862940857903</c:v>
                </c:pt>
                <c:pt idx="6">
                  <c:v>674.96554481397072</c:v>
                </c:pt>
                <c:pt idx="7">
                  <c:v>665.45821382123199</c:v>
                </c:pt>
                <c:pt idx="8">
                  <c:v>658.86353336384104</c:v>
                </c:pt>
                <c:pt idx="9">
                  <c:v>651.27965083784136</c:v>
                </c:pt>
                <c:pt idx="10">
                  <c:v>643.75072398231987</c:v>
                </c:pt>
                <c:pt idx="11">
                  <c:v>634.40826000101595</c:v>
                </c:pt>
                <c:pt idx="12">
                  <c:v>628.96764862366842</c:v>
                </c:pt>
                <c:pt idx="13">
                  <c:v>622.15314548436436</c:v>
                </c:pt>
                <c:pt idx="14">
                  <c:v>616.65757843653853</c:v>
                </c:pt>
                <c:pt idx="15">
                  <c:v>607.5898928076258</c:v>
                </c:pt>
                <c:pt idx="16">
                  <c:v>598.52220717871319</c:v>
                </c:pt>
                <c:pt idx="17">
                  <c:v>589.78425557267008</c:v>
                </c:pt>
                <c:pt idx="18">
                  <c:v>582.74992975145301</c:v>
                </c:pt>
                <c:pt idx="19">
                  <c:v>577.58409672649668</c:v>
                </c:pt>
                <c:pt idx="20">
                  <c:v>568.40649975662757</c:v>
                </c:pt>
                <c:pt idx="21">
                  <c:v>559.72350382106265</c:v>
                </c:pt>
                <c:pt idx="22">
                  <c:v>549.17201508923711</c:v>
                </c:pt>
                <c:pt idx="23">
                  <c:v>540.21424080128088</c:v>
                </c:pt>
                <c:pt idx="24">
                  <c:v>532.19071291145519</c:v>
                </c:pt>
                <c:pt idx="25">
                  <c:v>523.17798295302077</c:v>
                </c:pt>
                <c:pt idx="26">
                  <c:v>516.63825816610802</c:v>
                </c:pt>
                <c:pt idx="27">
                  <c:v>509.21924265154314</c:v>
                </c:pt>
                <c:pt idx="28">
                  <c:v>497.84341886254361</c:v>
                </c:pt>
                <c:pt idx="29">
                  <c:v>486.96219610784846</c:v>
                </c:pt>
                <c:pt idx="30">
                  <c:v>473.16832281780557</c:v>
                </c:pt>
                <c:pt idx="31">
                  <c:v>459.26453818680619</c:v>
                </c:pt>
                <c:pt idx="32">
                  <c:v>444.15172880528507</c:v>
                </c:pt>
                <c:pt idx="33">
                  <c:v>434.36961946015509</c:v>
                </c:pt>
                <c:pt idx="34">
                  <c:v>421.01539153393827</c:v>
                </c:pt>
                <c:pt idx="35">
                  <c:v>403.31966563993905</c:v>
                </c:pt>
                <c:pt idx="36">
                  <c:v>383.59057993824422</c:v>
                </c:pt>
                <c:pt idx="37">
                  <c:v>364.08131691846245</c:v>
                </c:pt>
                <c:pt idx="38">
                  <c:v>347.04505907020234</c:v>
                </c:pt>
                <c:pt idx="39">
                  <c:v>332.37189505250734</c:v>
                </c:pt>
                <c:pt idx="40">
                  <c:v>319.01766712629052</c:v>
                </c:pt>
                <c:pt idx="41">
                  <c:v>305.60848352959545</c:v>
                </c:pt>
                <c:pt idx="42">
                  <c:v>289.1217823861179</c:v>
                </c:pt>
                <c:pt idx="43">
                  <c:v>267.68907089959708</c:v>
                </c:pt>
                <c:pt idx="44">
                  <c:v>246.64104910642408</c:v>
                </c:pt>
                <c:pt idx="45">
                  <c:v>225.97771700659891</c:v>
                </c:pt>
                <c:pt idx="46">
                  <c:v>205.14951789533893</c:v>
                </c:pt>
                <c:pt idx="47">
                  <c:v>193.00431471964382</c:v>
                </c:pt>
                <c:pt idx="48">
                  <c:v>177.56177131525317</c:v>
                </c:pt>
                <c:pt idx="49">
                  <c:v>159.75613408029741</c:v>
                </c:pt>
                <c:pt idx="50">
                  <c:v>141.45589581103735</c:v>
                </c:pt>
                <c:pt idx="51">
                  <c:v>123.87008125799463</c:v>
                </c:pt>
                <c:pt idx="52">
                  <c:v>108.97709455838658</c:v>
                </c:pt>
                <c:pt idx="53">
                  <c:v>90.62190061864824</c:v>
                </c:pt>
                <c:pt idx="54">
                  <c:v>82.048816024039922</c:v>
                </c:pt>
                <c:pt idx="55">
                  <c:v>72.926174724649016</c:v>
                </c:pt>
                <c:pt idx="56">
                  <c:v>62.75937568617119</c:v>
                </c:pt>
                <c:pt idx="57">
                  <c:v>53.197089022954216</c:v>
                </c:pt>
                <c:pt idx="58">
                  <c:v>43.140201325432912</c:v>
                </c:pt>
                <c:pt idx="59">
                  <c:v>35.721185810868015</c:v>
                </c:pt>
                <c:pt idx="60">
                  <c:v>28.576948648694412</c:v>
                </c:pt>
                <c:pt idx="61">
                  <c:v>24.400317692346768</c:v>
                </c:pt>
                <c:pt idx="62">
                  <c:v>20.278642406477381</c:v>
                </c:pt>
                <c:pt idx="63">
                  <c:v>16.32183413204277</c:v>
                </c:pt>
                <c:pt idx="64">
                  <c:v>13.024493903347262</c:v>
                </c:pt>
                <c:pt idx="65">
                  <c:v>11.101045436608214</c:v>
                </c:pt>
                <c:pt idx="66">
                  <c:v>9.0676856289126508</c:v>
                </c:pt>
                <c:pt idx="67">
                  <c:v>7.1991928326518622</c:v>
                </c:pt>
                <c:pt idx="68">
                  <c:v>5.605478388782366</c:v>
                </c:pt>
                <c:pt idx="69">
                  <c:v>4.5613206496954541</c:v>
                </c:pt>
                <c:pt idx="70">
                  <c:v>3.0775175467824751</c:v>
                </c:pt>
                <c:pt idx="71">
                  <c:v>1.7585814553042716</c:v>
                </c:pt>
                <c:pt idx="72">
                  <c:v>0.98920206860865278</c:v>
                </c:pt>
                <c:pt idx="73">
                  <c:v>0.38468969334780939</c:v>
                </c:pt>
                <c:pt idx="74">
                  <c:v>0.21982268191303395</c:v>
                </c:pt>
                <c:pt idx="75">
                  <c:v>0.21982268191303395</c:v>
                </c:pt>
                <c:pt idx="76">
                  <c:v>0.10991134095651697</c:v>
                </c:pt>
                <c:pt idx="77">
                  <c:v>0.10991134095651697</c:v>
                </c:pt>
                <c:pt idx="78">
                  <c:v>0.10991134095651697</c:v>
                </c:pt>
                <c:pt idx="79">
                  <c:v>5.4955670478258486E-2</c:v>
                </c:pt>
                <c:pt idx="80">
                  <c:v>5.4955670478258486E-2</c:v>
                </c:pt>
                <c:pt idx="81">
                  <c:v>5.4955670478258486E-2</c:v>
                </c:pt>
                <c:pt idx="82">
                  <c:v>5.4955670478258486E-2</c:v>
                </c:pt>
                <c:pt idx="83">
                  <c:v>5.4955670478258486E-2</c:v>
                </c:pt>
                <c:pt idx="84">
                  <c:v>5.4955670478258486E-2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6-4F4E-9D04-9A0DD118FCCC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date'!$G$1091:$G$1189</c:f>
              <c:numCache>
                <c:formatCode>0</c:formatCode>
                <c:ptCount val="99"/>
                <c:pt idx="0">
                  <c:v>733.38080042693139</c:v>
                </c:pt>
                <c:pt idx="1">
                  <c:v>733.38080042693139</c:v>
                </c:pt>
                <c:pt idx="2">
                  <c:v>733.20852398802435</c:v>
                </c:pt>
                <c:pt idx="3">
                  <c:v>729.18874041352865</c:v>
                </c:pt>
                <c:pt idx="4">
                  <c:v>720.63234394781625</c:v>
                </c:pt>
                <c:pt idx="5">
                  <c:v>714.25811570825874</c:v>
                </c:pt>
                <c:pt idx="6">
                  <c:v>705.29974088509675</c:v>
                </c:pt>
                <c:pt idx="7">
                  <c:v>695.36513290812866</c:v>
                </c:pt>
                <c:pt idx="8">
                  <c:v>688.47407535185027</c:v>
                </c:pt>
                <c:pt idx="9">
                  <c:v>680.54935916213003</c:v>
                </c:pt>
                <c:pt idx="10">
                  <c:v>672.68206845204554</c:v>
                </c:pt>
                <c:pt idx="11">
                  <c:v>662.91973691398448</c:v>
                </c:pt>
                <c:pt idx="12">
                  <c:v>657.23461443005476</c:v>
                </c:pt>
                <c:pt idx="13">
                  <c:v>650.11385495523371</c:v>
                </c:pt>
                <c:pt idx="14">
                  <c:v>644.37130699166835</c:v>
                </c:pt>
                <c:pt idx="15">
                  <c:v>634.89610285178549</c:v>
                </c:pt>
                <c:pt idx="16">
                  <c:v>625.42089871190274</c:v>
                </c:pt>
                <c:pt idx="17">
                  <c:v>616.29024744983383</c:v>
                </c:pt>
                <c:pt idx="18">
                  <c:v>608.9397860564701</c:v>
                </c:pt>
                <c:pt idx="19">
                  <c:v>603.54179097071869</c:v>
                </c:pt>
                <c:pt idx="20">
                  <c:v>593.95173587156455</c:v>
                </c:pt>
                <c:pt idx="21">
                  <c:v>584.87851008913128</c:v>
                </c:pt>
                <c:pt idx="22">
                  <c:v>573.8528179990858</c:v>
                </c:pt>
                <c:pt idx="23">
                  <c:v>564.49246481847433</c:v>
                </c:pt>
                <c:pt idx="24">
                  <c:v>556.10834479166886</c:v>
                </c:pt>
                <c:pt idx="25">
                  <c:v>546.69056613142163</c:v>
                </c:pt>
                <c:pt idx="26">
                  <c:v>539.85693405477889</c:v>
                </c:pt>
                <c:pt idx="27">
                  <c:v>532.10449430396568</c:v>
                </c:pt>
                <c:pt idx="28">
                  <c:v>520.21742001938537</c:v>
                </c:pt>
                <c:pt idx="29">
                  <c:v>508.84717505152599</c:v>
                </c:pt>
                <c:pt idx="30">
                  <c:v>494.43337966297696</c:v>
                </c:pt>
                <c:pt idx="31">
                  <c:v>479.90473331515659</c:v>
                </c:pt>
                <c:pt idx="32">
                  <c:v>464.11272641535191</c:v>
                </c:pt>
                <c:pt idx="33">
                  <c:v>453.89099104020556</c:v>
                </c:pt>
                <c:pt idx="34">
                  <c:v>439.93659948874176</c:v>
                </c:pt>
                <c:pt idx="35">
                  <c:v>421.44559504606133</c:v>
                </c:pt>
                <c:pt idx="36">
                  <c:v>400.8298478568617</c:v>
                </c:pt>
                <c:pt idx="37">
                  <c:v>380.4438025862047</c:v>
                </c:pt>
                <c:pt idx="38">
                  <c:v>362.64190389915211</c:v>
                </c:pt>
                <c:pt idx="39">
                  <c:v>347.30930083643261</c:v>
                </c:pt>
                <c:pt idx="40">
                  <c:v>333.35490928496881</c:v>
                </c:pt>
                <c:pt idx="41">
                  <c:v>319.34309225386932</c:v>
                </c:pt>
                <c:pt idx="42">
                  <c:v>302.11544836317324</c:v>
                </c:pt>
                <c:pt idx="43">
                  <c:v>279.71951130526838</c:v>
                </c:pt>
                <c:pt idx="44">
                  <c:v>257.72555260481306</c:v>
                </c:pt>
                <c:pt idx="45">
                  <c:v>236.13357226180736</c:v>
                </c:pt>
                <c:pt idx="46">
                  <c:v>214.36931547989465</c:v>
                </c:pt>
                <c:pt idx="47">
                  <c:v>201.67828448041521</c:v>
                </c:pt>
                <c:pt idx="48">
                  <c:v>185.54172470279659</c:v>
                </c:pt>
                <c:pt idx="49">
                  <c:v>166.93586930084484</c:v>
                </c:pt>
                <c:pt idx="50">
                  <c:v>147.8131845821722</c:v>
                </c:pt>
                <c:pt idx="51">
                  <c:v>129.43703109876307</c:v>
                </c:pt>
                <c:pt idx="52">
                  <c:v>113.87472611750097</c:v>
                </c:pt>
                <c:pt idx="53">
                  <c:v>94.694615919192685</c:v>
                </c:pt>
                <c:pt idx="54">
                  <c:v>85.736241096030739</c:v>
                </c:pt>
                <c:pt idx="55">
                  <c:v>76.203611476512251</c:v>
                </c:pt>
                <c:pt idx="56">
                  <c:v>65.579897743916334</c:v>
                </c:pt>
                <c:pt idx="57">
                  <c:v>55.587864287312627</c:v>
                </c:pt>
                <c:pt idx="58">
                  <c:v>45.079001513988025</c:v>
                </c:pt>
                <c:pt idx="59">
                  <c:v>37.326561763174801</c:v>
                </c:pt>
                <c:pt idx="60">
                  <c:v>29.861249410539841</c:v>
                </c:pt>
                <c:pt idx="61">
                  <c:v>25.496912958230173</c:v>
                </c:pt>
                <c:pt idx="62">
                  <c:v>21.190001985556155</c:v>
                </c:pt>
                <c:pt idx="63">
                  <c:v>17.055367451789103</c:v>
                </c:pt>
                <c:pt idx="64">
                  <c:v>13.609838673649888</c:v>
                </c:pt>
                <c:pt idx="65">
                  <c:v>11.599946886402014</c:v>
                </c:pt>
                <c:pt idx="66">
                  <c:v>9.4752041398828339</c:v>
                </c:pt>
                <c:pt idx="67">
                  <c:v>7.5227378322706135</c:v>
                </c:pt>
                <c:pt idx="68">
                  <c:v>5.8573989228366612</c:v>
                </c:pt>
                <c:pt idx="69">
                  <c:v>4.766314809759244</c:v>
                </c:pt>
                <c:pt idx="70">
                  <c:v>3.2158268595965982</c:v>
                </c:pt>
                <c:pt idx="71">
                  <c:v>1.8376153483409132</c:v>
                </c:pt>
                <c:pt idx="72">
                  <c:v>1.0336586334417637</c:v>
                </c:pt>
                <c:pt idx="73">
                  <c:v>0.40197835744957477</c:v>
                </c:pt>
                <c:pt idx="74">
                  <c:v>0.22970191854261415</c:v>
                </c:pt>
                <c:pt idx="75">
                  <c:v>0.22970191854261415</c:v>
                </c:pt>
                <c:pt idx="76">
                  <c:v>0.11485095927130708</c:v>
                </c:pt>
                <c:pt idx="77">
                  <c:v>0.11485095927130708</c:v>
                </c:pt>
                <c:pt idx="78">
                  <c:v>0.11485095927130708</c:v>
                </c:pt>
                <c:pt idx="79">
                  <c:v>5.7425479635653538E-2</c:v>
                </c:pt>
                <c:pt idx="80">
                  <c:v>5.7425479635653538E-2</c:v>
                </c:pt>
                <c:pt idx="81">
                  <c:v>5.7425479635653538E-2</c:v>
                </c:pt>
                <c:pt idx="82">
                  <c:v>5.7425479635653538E-2</c:v>
                </c:pt>
                <c:pt idx="83">
                  <c:v>5.7425479635653538E-2</c:v>
                </c:pt>
                <c:pt idx="84">
                  <c:v>5.7425479635653538E-2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6-4F4E-9D04-9A0DD118FCCC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date'!$H$1091:$H$1189</c:f>
              <c:numCache>
                <c:formatCode>0</c:formatCode>
                <c:ptCount val="99"/>
                <c:pt idx="0">
                  <c:v>454.05221272092092</c:v>
                </c:pt>
                <c:pt idx="1">
                  <c:v>454.05221272092092</c:v>
                </c:pt>
                <c:pt idx="2">
                  <c:v>453.94555258168651</c:v>
                </c:pt>
                <c:pt idx="3">
                  <c:v>451.45681599955009</c:v>
                </c:pt>
                <c:pt idx="4">
                  <c:v>446.15936241757396</c:v>
                </c:pt>
                <c:pt idx="5">
                  <c:v>442.21293726590045</c:v>
                </c:pt>
                <c:pt idx="6">
                  <c:v>436.66661002571067</c:v>
                </c:pt>
                <c:pt idx="7">
                  <c:v>430.51587532985917</c:v>
                </c:pt>
                <c:pt idx="8">
                  <c:v>426.24946976048244</c:v>
                </c:pt>
                <c:pt idx="9">
                  <c:v>421.34310335569916</c:v>
                </c:pt>
                <c:pt idx="10">
                  <c:v>416.47229033066071</c:v>
                </c:pt>
                <c:pt idx="11">
                  <c:v>410.42821577404362</c:v>
                </c:pt>
                <c:pt idx="12">
                  <c:v>406.9084311793078</c:v>
                </c:pt>
                <c:pt idx="13">
                  <c:v>402.49981209095182</c:v>
                </c:pt>
                <c:pt idx="14">
                  <c:v>398.94447411647121</c:v>
                </c:pt>
                <c:pt idx="15">
                  <c:v>393.07816645857815</c:v>
                </c:pt>
                <c:pt idx="16">
                  <c:v>387.21185880068515</c:v>
                </c:pt>
                <c:pt idx="17">
                  <c:v>381.55887142126096</c:v>
                </c:pt>
                <c:pt idx="18">
                  <c:v>377.00803881392574</c:v>
                </c:pt>
                <c:pt idx="19">
                  <c:v>373.66602111791394</c:v>
                </c:pt>
                <c:pt idx="20">
                  <c:v>367.72860670053132</c:v>
                </c:pt>
                <c:pt idx="21">
                  <c:v>362.11117270085191</c:v>
                </c:pt>
                <c:pt idx="22">
                  <c:v>355.28492378984913</c:v>
                </c:pt>
                <c:pt idx="23">
                  <c:v>349.48972289144569</c:v>
                </c:pt>
                <c:pt idx="24">
                  <c:v>344.29892944870397</c:v>
                </c:pt>
                <c:pt idx="25">
                  <c:v>338.46817517055575</c:v>
                </c:pt>
                <c:pt idx="26">
                  <c:v>334.23732298092381</c:v>
                </c:pt>
                <c:pt idx="27">
                  <c:v>329.43761671537493</c:v>
                </c:pt>
                <c:pt idx="28">
                  <c:v>322.07806710820006</c:v>
                </c:pt>
                <c:pt idx="29">
                  <c:v>315.03849791872841</c:v>
                </c:pt>
                <c:pt idx="30">
                  <c:v>306.11459960278205</c:v>
                </c:pt>
                <c:pt idx="31">
                  <c:v>297.11959452734607</c:v>
                </c:pt>
                <c:pt idx="32">
                  <c:v>287.34241509752434</c:v>
                </c:pt>
                <c:pt idx="33">
                  <c:v>281.01391350294881</c:v>
                </c:pt>
                <c:pt idx="34">
                  <c:v>272.37444222496089</c:v>
                </c:pt>
                <c:pt idx="35">
                  <c:v>260.92625394713326</c:v>
                </c:pt>
                <c:pt idx="36">
                  <c:v>248.1625906187478</c:v>
                </c:pt>
                <c:pt idx="37">
                  <c:v>235.54114080934158</c:v>
                </c:pt>
                <c:pt idx="38">
                  <c:v>224.51959308845161</c:v>
                </c:pt>
                <c:pt idx="39">
                  <c:v>215.02684069658835</c:v>
                </c:pt>
                <c:pt idx="40">
                  <c:v>206.38736941860043</c:v>
                </c:pt>
                <c:pt idx="41">
                  <c:v>197.71234476086769</c:v>
                </c:pt>
                <c:pt idx="42">
                  <c:v>187.04633083742581</c:v>
                </c:pt>
                <c:pt idx="43">
                  <c:v>173.18051273695136</c:v>
                </c:pt>
                <c:pt idx="44">
                  <c:v>159.56356829469055</c:v>
                </c:pt>
                <c:pt idx="45">
                  <c:v>146.19549751064341</c:v>
                </c:pt>
                <c:pt idx="46">
                  <c:v>132.72076658736182</c:v>
                </c:pt>
                <c:pt idx="47">
                  <c:v>124.86346966375964</c:v>
                </c:pt>
                <c:pt idx="48">
                  <c:v>114.87296995546907</c:v>
                </c:pt>
                <c:pt idx="49">
                  <c:v>103.35367491815184</c:v>
                </c:pt>
                <c:pt idx="50">
                  <c:v>91.514399463131355</c:v>
                </c:pt>
                <c:pt idx="51">
                  <c:v>80.137317944793338</c:v>
                </c:pt>
                <c:pt idx="52">
                  <c:v>70.502352033950842</c:v>
                </c:pt>
                <c:pt idx="53">
                  <c:v>58.627523199185546</c:v>
                </c:pt>
                <c:pt idx="54">
                  <c:v>53.081195958995771</c:v>
                </c:pt>
                <c:pt idx="55">
                  <c:v>47.179334921357928</c:v>
                </c:pt>
                <c:pt idx="56">
                  <c:v>40.601959668568767</c:v>
                </c:pt>
                <c:pt idx="57">
                  <c:v>34.415671592972473</c:v>
                </c:pt>
                <c:pt idx="58">
                  <c:v>27.909403099672925</c:v>
                </c:pt>
                <c:pt idx="59">
                  <c:v>23.10969683412408</c:v>
                </c:pt>
                <c:pt idx="60">
                  <c:v>18.487757467299264</c:v>
                </c:pt>
                <c:pt idx="61">
                  <c:v>15.785700606693986</c:v>
                </c:pt>
                <c:pt idx="62">
                  <c:v>13.119197125833516</c:v>
                </c:pt>
                <c:pt idx="63">
                  <c:v>10.559353784207463</c:v>
                </c:pt>
                <c:pt idx="64">
                  <c:v>8.4261509995190877</c:v>
                </c:pt>
                <c:pt idx="65">
                  <c:v>7.1817827084508679</c:v>
                </c:pt>
                <c:pt idx="66">
                  <c:v>5.8663076578930351</c:v>
                </c:pt>
                <c:pt idx="67">
                  <c:v>4.6574927465696216</c:v>
                </c:pt>
                <c:pt idx="68">
                  <c:v>3.6264447339702399</c:v>
                </c:pt>
                <c:pt idx="69">
                  <c:v>2.9509305188189208</c:v>
                </c:pt>
                <c:pt idx="70">
                  <c:v>1.9909892657091515</c:v>
                </c:pt>
                <c:pt idx="71">
                  <c:v>1.1377081518338008</c:v>
                </c:pt>
                <c:pt idx="72">
                  <c:v>0.63996083540651294</c:v>
                </c:pt>
                <c:pt idx="73">
                  <c:v>0.24887365821364393</c:v>
                </c:pt>
                <c:pt idx="74">
                  <c:v>0.1422135189792251</c:v>
                </c:pt>
                <c:pt idx="75">
                  <c:v>0.1422135189792251</c:v>
                </c:pt>
                <c:pt idx="76">
                  <c:v>7.110675948961255E-2</c:v>
                </c:pt>
                <c:pt idx="77">
                  <c:v>7.110675948961255E-2</c:v>
                </c:pt>
                <c:pt idx="78">
                  <c:v>7.110675948961255E-2</c:v>
                </c:pt>
                <c:pt idx="79">
                  <c:v>3.5553379744806275E-2</c:v>
                </c:pt>
                <c:pt idx="80">
                  <c:v>3.5553379744806275E-2</c:v>
                </c:pt>
                <c:pt idx="81">
                  <c:v>3.5553379744806275E-2</c:v>
                </c:pt>
                <c:pt idx="82">
                  <c:v>3.5553379744806275E-2</c:v>
                </c:pt>
                <c:pt idx="83">
                  <c:v>3.5553379744806275E-2</c:v>
                </c:pt>
                <c:pt idx="84">
                  <c:v>3.5553379744806275E-2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C6-4F4E-9D04-9A0DD118F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193656"/>
        <c:axId val="724195624"/>
      </c:lineChart>
      <c:dateAx>
        <c:axId val="724193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95624"/>
        <c:crosses val="autoZero"/>
        <c:auto val="1"/>
        <c:lblOffset val="100"/>
        <c:baseTimeUnit val="days"/>
      </c:dateAx>
      <c:valAx>
        <c:axId val="72419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9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Monmouthshire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date'!$C$1190:$C$1288</c:f>
              <c:numCache>
                <c:formatCode>General</c:formatCode>
                <c:ptCount val="99"/>
                <c:pt idx="0">
                  <c:v>333</c:v>
                </c:pt>
                <c:pt idx="1">
                  <c:v>333</c:v>
                </c:pt>
                <c:pt idx="2">
                  <c:v>333</c:v>
                </c:pt>
                <c:pt idx="3">
                  <c:v>332</c:v>
                </c:pt>
                <c:pt idx="4">
                  <c:v>315</c:v>
                </c:pt>
                <c:pt idx="5">
                  <c:v>308</c:v>
                </c:pt>
                <c:pt idx="6">
                  <c:v>307</c:v>
                </c:pt>
                <c:pt idx="7">
                  <c:v>304</c:v>
                </c:pt>
                <c:pt idx="8">
                  <c:v>304</c:v>
                </c:pt>
                <c:pt idx="9">
                  <c:v>294</c:v>
                </c:pt>
                <c:pt idx="10">
                  <c:v>291</c:v>
                </c:pt>
                <c:pt idx="11">
                  <c:v>289</c:v>
                </c:pt>
                <c:pt idx="12">
                  <c:v>288</c:v>
                </c:pt>
                <c:pt idx="13">
                  <c:v>288</c:v>
                </c:pt>
                <c:pt idx="14">
                  <c:v>287</c:v>
                </c:pt>
                <c:pt idx="15">
                  <c:v>279</c:v>
                </c:pt>
                <c:pt idx="16">
                  <c:v>278</c:v>
                </c:pt>
                <c:pt idx="17">
                  <c:v>276</c:v>
                </c:pt>
                <c:pt idx="18">
                  <c:v>274</c:v>
                </c:pt>
                <c:pt idx="19">
                  <c:v>271</c:v>
                </c:pt>
                <c:pt idx="20">
                  <c:v>252</c:v>
                </c:pt>
                <c:pt idx="21">
                  <c:v>251</c:v>
                </c:pt>
                <c:pt idx="22">
                  <c:v>247</c:v>
                </c:pt>
                <c:pt idx="23">
                  <c:v>243</c:v>
                </c:pt>
                <c:pt idx="24">
                  <c:v>237</c:v>
                </c:pt>
                <c:pt idx="25">
                  <c:v>234</c:v>
                </c:pt>
                <c:pt idx="26">
                  <c:v>234</c:v>
                </c:pt>
                <c:pt idx="27">
                  <c:v>232</c:v>
                </c:pt>
                <c:pt idx="28">
                  <c:v>230</c:v>
                </c:pt>
                <c:pt idx="29">
                  <c:v>229</c:v>
                </c:pt>
                <c:pt idx="30">
                  <c:v>224</c:v>
                </c:pt>
                <c:pt idx="31">
                  <c:v>221</c:v>
                </c:pt>
                <c:pt idx="32">
                  <c:v>219</c:v>
                </c:pt>
                <c:pt idx="33">
                  <c:v>215</c:v>
                </c:pt>
                <c:pt idx="34">
                  <c:v>213</c:v>
                </c:pt>
                <c:pt idx="35">
                  <c:v>208</c:v>
                </c:pt>
                <c:pt idx="36">
                  <c:v>202</c:v>
                </c:pt>
                <c:pt idx="37">
                  <c:v>196</c:v>
                </c:pt>
                <c:pt idx="38">
                  <c:v>191</c:v>
                </c:pt>
                <c:pt idx="39">
                  <c:v>185</c:v>
                </c:pt>
                <c:pt idx="40">
                  <c:v>182</c:v>
                </c:pt>
                <c:pt idx="41">
                  <c:v>179</c:v>
                </c:pt>
                <c:pt idx="42">
                  <c:v>171</c:v>
                </c:pt>
                <c:pt idx="43">
                  <c:v>157</c:v>
                </c:pt>
                <c:pt idx="44">
                  <c:v>144</c:v>
                </c:pt>
                <c:pt idx="45">
                  <c:v>139</c:v>
                </c:pt>
                <c:pt idx="46">
                  <c:v>129</c:v>
                </c:pt>
                <c:pt idx="47">
                  <c:v>123</c:v>
                </c:pt>
                <c:pt idx="48">
                  <c:v>113</c:v>
                </c:pt>
                <c:pt idx="49">
                  <c:v>106</c:v>
                </c:pt>
                <c:pt idx="50">
                  <c:v>100</c:v>
                </c:pt>
                <c:pt idx="51">
                  <c:v>94</c:v>
                </c:pt>
                <c:pt idx="52">
                  <c:v>91</c:v>
                </c:pt>
                <c:pt idx="53">
                  <c:v>80</c:v>
                </c:pt>
                <c:pt idx="54">
                  <c:v>75</c:v>
                </c:pt>
                <c:pt idx="55">
                  <c:v>68</c:v>
                </c:pt>
                <c:pt idx="56">
                  <c:v>65</c:v>
                </c:pt>
                <c:pt idx="57">
                  <c:v>60</c:v>
                </c:pt>
                <c:pt idx="58">
                  <c:v>53</c:v>
                </c:pt>
                <c:pt idx="59">
                  <c:v>50</c:v>
                </c:pt>
                <c:pt idx="60">
                  <c:v>41</c:v>
                </c:pt>
                <c:pt idx="61">
                  <c:v>37</c:v>
                </c:pt>
                <c:pt idx="62">
                  <c:v>32</c:v>
                </c:pt>
                <c:pt idx="63">
                  <c:v>28</c:v>
                </c:pt>
                <c:pt idx="64">
                  <c:v>19</c:v>
                </c:pt>
                <c:pt idx="65">
                  <c:v>14</c:v>
                </c:pt>
                <c:pt idx="66">
                  <c:v>10</c:v>
                </c:pt>
                <c:pt idx="67">
                  <c:v>8</c:v>
                </c:pt>
                <c:pt idx="68">
                  <c:v>6</c:v>
                </c:pt>
                <c:pt idx="69">
                  <c:v>4</c:v>
                </c:pt>
                <c:pt idx="70">
                  <c:v>3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E-4240-9334-F782FB3FD216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date'!$F$1190:$F$1288</c:f>
              <c:numCache>
                <c:formatCode>0</c:formatCode>
                <c:ptCount val="99"/>
                <c:pt idx="0">
                  <c:v>143.70840341584832</c:v>
                </c:pt>
                <c:pt idx="1">
                  <c:v>143.70840341584832</c:v>
                </c:pt>
                <c:pt idx="2">
                  <c:v>143.67464527551104</c:v>
                </c:pt>
                <c:pt idx="3">
                  <c:v>142.88695533430757</c:v>
                </c:pt>
                <c:pt idx="4">
                  <c:v>141.21030103088879</c:v>
                </c:pt>
                <c:pt idx="5">
                  <c:v>139.961249838409</c:v>
                </c:pt>
                <c:pt idx="6">
                  <c:v>138.20582654086985</c:v>
                </c:pt>
                <c:pt idx="7">
                  <c:v>136.25910711475274</c:v>
                </c:pt>
                <c:pt idx="8">
                  <c:v>134.9087815012611</c:v>
                </c:pt>
                <c:pt idx="9">
                  <c:v>133.35590704574571</c:v>
                </c:pt>
                <c:pt idx="10">
                  <c:v>131.81428530367609</c:v>
                </c:pt>
                <c:pt idx="11">
                  <c:v>129.90132401789626</c:v>
                </c:pt>
                <c:pt idx="12">
                  <c:v>128.78730538676564</c:v>
                </c:pt>
                <c:pt idx="13">
                  <c:v>127.39196891949094</c:v>
                </c:pt>
                <c:pt idx="14">
                  <c:v>126.26669757491457</c:v>
                </c:pt>
                <c:pt idx="15">
                  <c:v>124.40999985636356</c:v>
                </c:pt>
                <c:pt idx="16">
                  <c:v>122.55330213781255</c:v>
                </c:pt>
                <c:pt idx="17">
                  <c:v>120.76412069993611</c:v>
                </c:pt>
                <c:pt idx="18">
                  <c:v>119.32377337887836</c:v>
                </c:pt>
                <c:pt idx="19">
                  <c:v>118.26601831497658</c:v>
                </c:pt>
                <c:pt idx="20">
                  <c:v>116.38681516953403</c:v>
                </c:pt>
                <c:pt idx="21">
                  <c:v>114.60888644510337</c:v>
                </c:pt>
                <c:pt idx="22">
                  <c:v>112.44836546351674</c:v>
                </c:pt>
                <c:pt idx="23">
                  <c:v>110.61417317185725</c:v>
                </c:pt>
                <c:pt idx="24">
                  <c:v>108.97127700877574</c:v>
                </c:pt>
                <c:pt idx="25">
                  <c:v>107.1258320036705</c:v>
                </c:pt>
                <c:pt idx="26">
                  <c:v>105.78675910362462</c:v>
                </c:pt>
                <c:pt idx="27">
                  <c:v>104.26764278844652</c:v>
                </c:pt>
                <c:pt idx="28">
                  <c:v>101.93833110517343</c:v>
                </c:pt>
                <c:pt idx="29">
                  <c:v>99.710293842912222</c:v>
                </c:pt>
                <c:pt idx="30">
                  <c:v>96.885862768025532</c:v>
                </c:pt>
                <c:pt idx="31">
                  <c:v>94.038926266247316</c:v>
                </c:pt>
                <c:pt idx="32">
                  <c:v>90.944430068662285</c:v>
                </c:pt>
                <c:pt idx="33">
                  <c:v>88.941447075316347</c:v>
                </c:pt>
                <c:pt idx="34">
                  <c:v>86.207037707995767</c:v>
                </c:pt>
                <c:pt idx="35">
                  <c:v>82.583663978459853</c:v>
                </c:pt>
                <c:pt idx="36">
                  <c:v>78.543939851430679</c:v>
                </c:pt>
                <c:pt idx="37">
                  <c:v>74.549226578184573</c:v>
                </c:pt>
                <c:pt idx="38">
                  <c:v>71.060885409997823</c:v>
                </c:pt>
                <c:pt idx="39">
                  <c:v>68.056410919978902</c:v>
                </c:pt>
                <c:pt idx="40">
                  <c:v>65.322001552658321</c:v>
                </c:pt>
                <c:pt idx="41">
                  <c:v>62.576339471891984</c:v>
                </c:pt>
                <c:pt idx="42">
                  <c:v>59.20052543816287</c:v>
                </c:pt>
                <c:pt idx="43">
                  <c:v>54.811967194315024</c:v>
                </c:pt>
                <c:pt idx="44">
                  <c:v>50.502177944587523</c:v>
                </c:pt>
                <c:pt idx="45">
                  <c:v>46.271157688980367</c:v>
                </c:pt>
                <c:pt idx="46">
                  <c:v>42.00637929303592</c:v>
                </c:pt>
                <c:pt idx="47">
                  <c:v>39.519529621522146</c:v>
                </c:pt>
                <c:pt idx="48">
                  <c:v>36.357517143262541</c:v>
                </c:pt>
                <c:pt idx="49">
                  <c:v>32.7116379868351</c:v>
                </c:pt>
                <c:pt idx="50">
                  <c:v>28.964484409395784</c:v>
                </c:pt>
                <c:pt idx="51">
                  <c:v>25.363616106751397</c:v>
                </c:pt>
                <c:pt idx="52">
                  <c:v>22.314130762949432</c:v>
                </c:pt>
                <c:pt idx="53">
                  <c:v>18.555724472064355</c:v>
                </c:pt>
                <c:pt idx="54">
                  <c:v>16.800301174525217</c:v>
                </c:pt>
                <c:pt idx="55">
                  <c:v>14.93235074252844</c:v>
                </c:pt>
                <c:pt idx="56">
                  <c:v>12.850598755062155</c:v>
                </c:pt>
                <c:pt idx="57">
                  <c:v>10.892626615499269</c:v>
                </c:pt>
                <c:pt idx="58">
                  <c:v>8.8333800549245112</c:v>
                </c:pt>
                <c:pt idx="59">
                  <c:v>7.3142637397464103</c:v>
                </c:pt>
                <c:pt idx="60">
                  <c:v>5.8514109917971284</c:v>
                </c:pt>
                <c:pt idx="61">
                  <c:v>4.9962047699190864</c:v>
                </c:pt>
                <c:pt idx="62">
                  <c:v>4.1522512614868079</c:v>
                </c:pt>
                <c:pt idx="63">
                  <c:v>3.3420558933918212</c:v>
                </c:pt>
                <c:pt idx="64">
                  <c:v>2.6668930866459988</c:v>
                </c:pt>
                <c:pt idx="65">
                  <c:v>2.273048116044269</c:v>
                </c:pt>
                <c:pt idx="66">
                  <c:v>1.8566977185510118</c:v>
                </c:pt>
                <c:pt idx="67">
                  <c:v>1.4741054613950457</c:v>
                </c:pt>
                <c:pt idx="68">
                  <c:v>1.1477767714678981</c:v>
                </c:pt>
                <c:pt idx="69">
                  <c:v>0.93397521599838773</c:v>
                </c:pt>
                <c:pt idx="70">
                  <c:v>0.63015195296276771</c:v>
                </c:pt>
                <c:pt idx="71">
                  <c:v>0.36008683026443866</c:v>
                </c:pt>
                <c:pt idx="72">
                  <c:v>0.20254884202374673</c:v>
                </c:pt>
                <c:pt idx="73">
                  <c:v>7.8768994120345964E-2</c:v>
                </c:pt>
                <c:pt idx="74">
                  <c:v>4.5010853783054833E-2</c:v>
                </c:pt>
                <c:pt idx="75">
                  <c:v>4.5010853783054833E-2</c:v>
                </c:pt>
                <c:pt idx="76">
                  <c:v>2.2505426891527416E-2</c:v>
                </c:pt>
                <c:pt idx="77">
                  <c:v>2.2505426891527416E-2</c:v>
                </c:pt>
                <c:pt idx="78">
                  <c:v>2.2505426891527416E-2</c:v>
                </c:pt>
                <c:pt idx="79">
                  <c:v>1.1252713445763708E-2</c:v>
                </c:pt>
                <c:pt idx="80">
                  <c:v>1.1252713445763708E-2</c:v>
                </c:pt>
                <c:pt idx="81">
                  <c:v>1.1252713445763708E-2</c:v>
                </c:pt>
                <c:pt idx="82">
                  <c:v>1.1252713445763708E-2</c:v>
                </c:pt>
                <c:pt idx="83">
                  <c:v>1.1252713445763708E-2</c:v>
                </c:pt>
                <c:pt idx="84">
                  <c:v>1.1252713445763708E-2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E-4240-9334-F782FB3FD216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date'!$G$1190:$G$1288</c:f>
              <c:numCache>
                <c:formatCode>0</c:formatCode>
                <c:ptCount val="99"/>
                <c:pt idx="0">
                  <c:v>331.85770888159647</c:v>
                </c:pt>
                <c:pt idx="1">
                  <c:v>331.85770888159647</c:v>
                </c:pt>
                <c:pt idx="2">
                  <c:v>331.77975311253806</c:v>
                </c:pt>
                <c:pt idx="3">
                  <c:v>329.96078516784212</c:v>
                </c:pt>
                <c:pt idx="4">
                  <c:v>326.08898197127508</c:v>
                </c:pt>
                <c:pt idx="5">
                  <c:v>323.20461851611441</c:v>
                </c:pt>
                <c:pt idx="6">
                  <c:v>319.15091852507777</c:v>
                </c:pt>
                <c:pt idx="7">
                  <c:v>314.65546917604354</c:v>
                </c:pt>
                <c:pt idx="8">
                  <c:v>311.53723841370766</c:v>
                </c:pt>
                <c:pt idx="9">
                  <c:v>307.95127303702134</c:v>
                </c:pt>
                <c:pt idx="10">
                  <c:v>304.39129291668792</c:v>
                </c:pt>
                <c:pt idx="11">
                  <c:v>299.97379933671203</c:v>
                </c:pt>
                <c:pt idx="12">
                  <c:v>297.40125895778493</c:v>
                </c:pt>
                <c:pt idx="13">
                  <c:v>294.17908717003786</c:v>
                </c:pt>
                <c:pt idx="14">
                  <c:v>291.58056153475798</c:v>
                </c:pt>
                <c:pt idx="15">
                  <c:v>287.29299423654612</c:v>
                </c:pt>
                <c:pt idx="16">
                  <c:v>283.00542693833427</c:v>
                </c:pt>
                <c:pt idx="17">
                  <c:v>278.87377117823922</c:v>
                </c:pt>
                <c:pt idx="18">
                  <c:v>275.54765836508096</c:v>
                </c:pt>
                <c:pt idx="19">
                  <c:v>273.10504426791783</c:v>
                </c:pt>
                <c:pt idx="20">
                  <c:v>268.76550645700041</c:v>
                </c:pt>
                <c:pt idx="21">
                  <c:v>264.65983595325815</c:v>
                </c:pt>
                <c:pt idx="22">
                  <c:v>259.67066673352076</c:v>
                </c:pt>
                <c:pt idx="23">
                  <c:v>255.4350699480145</c:v>
                </c:pt>
                <c:pt idx="24">
                  <c:v>251.64122252050586</c:v>
                </c:pt>
                <c:pt idx="25">
                  <c:v>247.37964047864682</c:v>
                </c:pt>
                <c:pt idx="26">
                  <c:v>244.28739497266372</c:v>
                </c:pt>
                <c:pt idx="27">
                  <c:v>240.77938536503586</c:v>
                </c:pt>
                <c:pt idx="28">
                  <c:v>235.40043730000644</c:v>
                </c:pt>
                <c:pt idx="29">
                  <c:v>230.25535654215224</c:v>
                </c:pt>
                <c:pt idx="30">
                  <c:v>223.73305719759969</c:v>
                </c:pt>
                <c:pt idx="31">
                  <c:v>217.15878734034155</c:v>
                </c:pt>
                <c:pt idx="32">
                  <c:v>210.01284184332181</c:v>
                </c:pt>
                <c:pt idx="33">
                  <c:v>205.38746621252358</c:v>
                </c:pt>
                <c:pt idx="34">
                  <c:v>199.0730489187934</c:v>
                </c:pt>
                <c:pt idx="35">
                  <c:v>190.70579637319213</c:v>
                </c:pt>
                <c:pt idx="36">
                  <c:v>181.37708934253726</c:v>
                </c:pt>
                <c:pt idx="37">
                  <c:v>172.15232333729361</c:v>
                </c:pt>
                <c:pt idx="38">
                  <c:v>164.0968938679259</c:v>
                </c:pt>
                <c:pt idx="39">
                  <c:v>157.15883042172857</c:v>
                </c:pt>
                <c:pt idx="40">
                  <c:v>150.84441312799839</c:v>
                </c:pt>
                <c:pt idx="41">
                  <c:v>144.50401057791544</c:v>
                </c:pt>
                <c:pt idx="42">
                  <c:v>136.70843367207573</c:v>
                </c:pt>
                <c:pt idx="43">
                  <c:v>126.57418369448409</c:v>
                </c:pt>
                <c:pt idx="44">
                  <c:v>116.62183051136206</c:v>
                </c:pt>
                <c:pt idx="45">
                  <c:v>106.85137412270963</c:v>
                </c:pt>
                <c:pt idx="46">
                  <c:v>97.002961964998804</c:v>
                </c:pt>
                <c:pt idx="47">
                  <c:v>91.26022031103021</c:v>
                </c:pt>
                <c:pt idx="48">
                  <c:v>83.958363275893674</c:v>
                </c:pt>
                <c:pt idx="49">
                  <c:v>75.539140217586791</c:v>
                </c:pt>
                <c:pt idx="50">
                  <c:v>66.886049852104719</c:v>
                </c:pt>
                <c:pt idx="51">
                  <c:v>58.570767819209024</c:v>
                </c:pt>
                <c:pt idx="52">
                  <c:v>51.528763347600488</c:v>
                </c:pt>
                <c:pt idx="53">
                  <c:v>42.849687725765605</c:v>
                </c:pt>
                <c:pt idx="54">
                  <c:v>38.795987734728961</c:v>
                </c:pt>
                <c:pt idx="55">
                  <c:v>34.482435180164316</c:v>
                </c:pt>
                <c:pt idx="56">
                  <c:v>29.675162754896498</c:v>
                </c:pt>
                <c:pt idx="57">
                  <c:v>25.153728149509465</c:v>
                </c:pt>
                <c:pt idx="58">
                  <c:v>20.398426236947241</c:v>
                </c:pt>
                <c:pt idx="59">
                  <c:v>16.890416629319372</c:v>
                </c:pt>
                <c:pt idx="60">
                  <c:v>13.512333303455499</c:v>
                </c:pt>
                <c:pt idx="61">
                  <c:v>11.537453820642771</c:v>
                </c:pt>
                <c:pt idx="62">
                  <c:v>9.5885595941828434</c:v>
                </c:pt>
                <c:pt idx="63">
                  <c:v>7.7176211367813137</c:v>
                </c:pt>
                <c:pt idx="64">
                  <c:v>6.1585057556133709</c:v>
                </c:pt>
                <c:pt idx="65">
                  <c:v>5.2490217832654054</c:v>
                </c:pt>
                <c:pt idx="66">
                  <c:v>4.2875672982118411</c:v>
                </c:pt>
                <c:pt idx="67">
                  <c:v>3.4040685822166736</c:v>
                </c:pt>
                <c:pt idx="68">
                  <c:v>2.6504961479855016</c:v>
                </c:pt>
                <c:pt idx="69">
                  <c:v>2.15677627728232</c:v>
                </c:pt>
                <c:pt idx="70">
                  <c:v>1.455174355756746</c:v>
                </c:pt>
                <c:pt idx="71">
                  <c:v>0.83152820328956911</c:v>
                </c:pt>
                <c:pt idx="72">
                  <c:v>0.4677346143503826</c:v>
                </c:pt>
                <c:pt idx="73">
                  <c:v>0.18189679446959325</c:v>
                </c:pt>
                <c:pt idx="74">
                  <c:v>0.10394102541119614</c:v>
                </c:pt>
                <c:pt idx="75">
                  <c:v>0.10394102541119614</c:v>
                </c:pt>
                <c:pt idx="76">
                  <c:v>5.197051270559807E-2</c:v>
                </c:pt>
                <c:pt idx="77">
                  <c:v>5.197051270559807E-2</c:v>
                </c:pt>
                <c:pt idx="78">
                  <c:v>5.197051270559807E-2</c:v>
                </c:pt>
                <c:pt idx="79">
                  <c:v>2.5985256352799035E-2</c:v>
                </c:pt>
                <c:pt idx="80">
                  <c:v>2.5985256352799035E-2</c:v>
                </c:pt>
                <c:pt idx="81">
                  <c:v>2.5985256352799035E-2</c:v>
                </c:pt>
                <c:pt idx="82">
                  <c:v>2.5985256352799035E-2</c:v>
                </c:pt>
                <c:pt idx="83">
                  <c:v>2.5985256352799035E-2</c:v>
                </c:pt>
                <c:pt idx="84">
                  <c:v>2.5985256352799035E-2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E-4240-9334-F782FB3FD216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date'!$H$1190:$H$1288</c:f>
              <c:numCache>
                <c:formatCode>0</c:formatCode>
                <c:ptCount val="99"/>
                <c:pt idx="0">
                  <c:v>257.27555200721673</c:v>
                </c:pt>
                <c:pt idx="1">
                  <c:v>257.27555200721673</c:v>
                </c:pt>
                <c:pt idx="2">
                  <c:v>257.21511612466861</c:v>
                </c:pt>
                <c:pt idx="3">
                  <c:v>255.80494553187987</c:v>
                </c:pt>
                <c:pt idx="4">
                  <c:v>252.8032966986581</c:v>
                </c:pt>
                <c:pt idx="5">
                  <c:v>250.56716904437877</c:v>
                </c:pt>
                <c:pt idx="6">
                  <c:v>247.42450315187813</c:v>
                </c:pt>
                <c:pt idx="7">
                  <c:v>243.93936725827163</c:v>
                </c:pt>
                <c:pt idx="8">
                  <c:v>241.52193195634806</c:v>
                </c:pt>
                <c:pt idx="9">
                  <c:v>238.74188135913596</c:v>
                </c:pt>
                <c:pt idx="10">
                  <c:v>235.98197605610653</c:v>
                </c:pt>
                <c:pt idx="11">
                  <c:v>232.55727604504813</c:v>
                </c:pt>
                <c:pt idx="12">
                  <c:v>230.56289192096119</c:v>
                </c:pt>
                <c:pt idx="13">
                  <c:v>228.06487544230683</c:v>
                </c:pt>
                <c:pt idx="14">
                  <c:v>226.05034602403717</c:v>
                </c:pt>
                <c:pt idx="15">
                  <c:v>222.72637248389225</c:v>
                </c:pt>
                <c:pt idx="16">
                  <c:v>219.40239894374733</c:v>
                </c:pt>
                <c:pt idx="17">
                  <c:v>216.19929716869859</c:v>
                </c:pt>
                <c:pt idx="18">
                  <c:v>213.62069951331344</c:v>
                </c:pt>
                <c:pt idx="19">
                  <c:v>211.72704186013996</c:v>
                </c:pt>
                <c:pt idx="20">
                  <c:v>208.36277773162965</c:v>
                </c:pt>
                <c:pt idx="21">
                  <c:v>205.17982125076361</c:v>
                </c:pt>
                <c:pt idx="22">
                  <c:v>201.31192476768589</c:v>
                </c:pt>
                <c:pt idx="23">
                  <c:v>198.02824181590637</c:v>
                </c:pt>
                <c:pt idx="24">
                  <c:v>195.0870288652327</c:v>
                </c:pt>
                <c:pt idx="25">
                  <c:v>191.78320061927047</c:v>
                </c:pt>
                <c:pt idx="26">
                  <c:v>189.38591061152957</c:v>
                </c:pt>
                <c:pt idx="27">
                  <c:v>186.66629589686556</c:v>
                </c:pt>
                <c:pt idx="28">
                  <c:v>182.49622000104739</c:v>
                </c:pt>
                <c:pt idx="29">
                  <c:v>178.50745175287349</c:v>
                </c:pt>
                <c:pt idx="30">
                  <c:v>173.45098291301667</c:v>
                </c:pt>
                <c:pt idx="31">
                  <c:v>168.35422348479446</c:v>
                </c:pt>
                <c:pt idx="32">
                  <c:v>162.81426758455294</c:v>
                </c:pt>
                <c:pt idx="33">
                  <c:v>159.22840522003295</c:v>
                </c:pt>
                <c:pt idx="34">
                  <c:v>154.33309873363771</c:v>
                </c:pt>
                <c:pt idx="35">
                  <c:v>147.84631400680945</c:v>
                </c:pt>
                <c:pt idx="36">
                  <c:v>140.61415339522142</c:v>
                </c:pt>
                <c:pt idx="37">
                  <c:v>133.46257396036415</c:v>
                </c:pt>
                <c:pt idx="38">
                  <c:v>127.21753276372826</c:v>
                </c:pt>
                <c:pt idx="39">
                  <c:v>121.8387392169483</c:v>
                </c:pt>
                <c:pt idx="40">
                  <c:v>116.94343273055306</c:v>
                </c:pt>
                <c:pt idx="41">
                  <c:v>112.0279809499751</c:v>
                </c:pt>
                <c:pt idx="42">
                  <c:v>105.98439269516616</c:v>
                </c:pt>
                <c:pt idx="43">
                  <c:v>98.127727963914538</c:v>
                </c:pt>
                <c:pt idx="44">
                  <c:v>90.412080291941791</c:v>
                </c:pt>
                <c:pt idx="45">
                  <c:v>82.837449679247911</c:v>
                </c:pt>
                <c:pt idx="46">
                  <c:v>75.202383184005953</c:v>
                </c:pt>
                <c:pt idx="47">
                  <c:v>70.750273169630034</c:v>
                </c:pt>
                <c:pt idx="48">
                  <c:v>65.089445504292314</c:v>
                </c:pt>
                <c:pt idx="49">
                  <c:v>58.562370189098658</c:v>
                </c:pt>
                <c:pt idx="50">
                  <c:v>51.853987226260735</c:v>
                </c:pt>
                <c:pt idx="51">
                  <c:v>45.40749308779786</c:v>
                </c:pt>
                <c:pt idx="52">
                  <c:v>39.948118364287112</c:v>
                </c:pt>
                <c:pt idx="53">
                  <c:v>33.219590107266491</c:v>
                </c:pt>
                <c:pt idx="54">
                  <c:v>30.076924214765839</c:v>
                </c:pt>
                <c:pt idx="55">
                  <c:v>26.732805380438226</c:v>
                </c:pt>
                <c:pt idx="56">
                  <c:v>23.005925956639377</c:v>
                </c:pt>
                <c:pt idx="57">
                  <c:v>19.50064476885019</c:v>
                </c:pt>
                <c:pt idx="58">
                  <c:v>15.814055933416734</c:v>
                </c:pt>
                <c:pt idx="59">
                  <c:v>13.09444121875271</c:v>
                </c:pt>
                <c:pt idx="60">
                  <c:v>10.475552975002168</c:v>
                </c:pt>
                <c:pt idx="61">
                  <c:v>8.9445106171172366</c:v>
                </c:pt>
                <c:pt idx="62">
                  <c:v>7.4336135534150003</c:v>
                </c:pt>
                <c:pt idx="63">
                  <c:v>5.9831523722608537</c:v>
                </c:pt>
                <c:pt idx="64">
                  <c:v>4.7744347212990652</c:v>
                </c:pt>
                <c:pt idx="65">
                  <c:v>4.0693494249046882</c:v>
                </c:pt>
                <c:pt idx="66">
                  <c:v>3.3239735401449186</c:v>
                </c:pt>
                <c:pt idx="67">
                  <c:v>2.6390335379332384</c:v>
                </c:pt>
                <c:pt idx="68">
                  <c:v>2.0548200066350408</c:v>
                </c:pt>
                <c:pt idx="69">
                  <c:v>1.6720594171638077</c:v>
                </c:pt>
                <c:pt idx="70">
                  <c:v>1.1281364742310027</c:v>
                </c:pt>
                <c:pt idx="71">
                  <c:v>0.64464941384628727</c:v>
                </c:pt>
                <c:pt idx="72">
                  <c:v>0.36261529528853659</c:v>
                </c:pt>
                <c:pt idx="73">
                  <c:v>0.14101705927887534</c:v>
                </c:pt>
                <c:pt idx="74">
                  <c:v>8.0581176730785908E-2</c:v>
                </c:pt>
                <c:pt idx="75">
                  <c:v>8.0581176730785908E-2</c:v>
                </c:pt>
                <c:pt idx="76">
                  <c:v>4.0290588365392954E-2</c:v>
                </c:pt>
                <c:pt idx="77">
                  <c:v>4.0290588365392954E-2</c:v>
                </c:pt>
                <c:pt idx="78">
                  <c:v>4.0290588365392954E-2</c:v>
                </c:pt>
                <c:pt idx="79">
                  <c:v>2.0145294182696477E-2</c:v>
                </c:pt>
                <c:pt idx="80">
                  <c:v>2.0145294182696477E-2</c:v>
                </c:pt>
                <c:pt idx="81">
                  <c:v>2.0145294182696477E-2</c:v>
                </c:pt>
                <c:pt idx="82">
                  <c:v>2.0145294182696477E-2</c:v>
                </c:pt>
                <c:pt idx="83">
                  <c:v>2.0145294182696477E-2</c:v>
                </c:pt>
                <c:pt idx="84">
                  <c:v>2.0145294182696477E-2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8E-4240-9334-F782FB3F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91208"/>
        <c:axId val="717984320"/>
      </c:lineChart>
      <c:dateAx>
        <c:axId val="717991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984320"/>
        <c:crosses val="autoZero"/>
        <c:auto val="1"/>
        <c:lblOffset val="100"/>
        <c:baseTimeUnit val="days"/>
      </c:dateAx>
      <c:valAx>
        <c:axId val="7179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99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Neath</a:t>
            </a:r>
            <a:r>
              <a:rPr lang="en-GB" baseline="0"/>
              <a:t> Port Talbot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date'!$C$1289:$C$1387</c:f>
              <c:numCache>
                <c:formatCode>General</c:formatCode>
                <c:ptCount val="99"/>
                <c:pt idx="0">
                  <c:v>588</c:v>
                </c:pt>
                <c:pt idx="1">
                  <c:v>588</c:v>
                </c:pt>
                <c:pt idx="2">
                  <c:v>588</c:v>
                </c:pt>
                <c:pt idx="3">
                  <c:v>588</c:v>
                </c:pt>
                <c:pt idx="4">
                  <c:v>587</c:v>
                </c:pt>
                <c:pt idx="5">
                  <c:v>585</c:v>
                </c:pt>
                <c:pt idx="6">
                  <c:v>559</c:v>
                </c:pt>
                <c:pt idx="7">
                  <c:v>555</c:v>
                </c:pt>
                <c:pt idx="8">
                  <c:v>552</c:v>
                </c:pt>
                <c:pt idx="9">
                  <c:v>548</c:v>
                </c:pt>
                <c:pt idx="10">
                  <c:v>545</c:v>
                </c:pt>
                <c:pt idx="11">
                  <c:v>543</c:v>
                </c:pt>
                <c:pt idx="12">
                  <c:v>536</c:v>
                </c:pt>
                <c:pt idx="13">
                  <c:v>534</c:v>
                </c:pt>
                <c:pt idx="14">
                  <c:v>526</c:v>
                </c:pt>
                <c:pt idx="15">
                  <c:v>523</c:v>
                </c:pt>
                <c:pt idx="16">
                  <c:v>519</c:v>
                </c:pt>
                <c:pt idx="17">
                  <c:v>518</c:v>
                </c:pt>
                <c:pt idx="18">
                  <c:v>518</c:v>
                </c:pt>
                <c:pt idx="19">
                  <c:v>516</c:v>
                </c:pt>
                <c:pt idx="20">
                  <c:v>515</c:v>
                </c:pt>
                <c:pt idx="21">
                  <c:v>508</c:v>
                </c:pt>
                <c:pt idx="22">
                  <c:v>499</c:v>
                </c:pt>
                <c:pt idx="23">
                  <c:v>495</c:v>
                </c:pt>
                <c:pt idx="24">
                  <c:v>492</c:v>
                </c:pt>
                <c:pt idx="25">
                  <c:v>487</c:v>
                </c:pt>
                <c:pt idx="26">
                  <c:v>480</c:v>
                </c:pt>
                <c:pt idx="27">
                  <c:v>467</c:v>
                </c:pt>
                <c:pt idx="28">
                  <c:v>454</c:v>
                </c:pt>
                <c:pt idx="29">
                  <c:v>448</c:v>
                </c:pt>
                <c:pt idx="30">
                  <c:v>433</c:v>
                </c:pt>
                <c:pt idx="31">
                  <c:v>422</c:v>
                </c:pt>
                <c:pt idx="32">
                  <c:v>406</c:v>
                </c:pt>
                <c:pt idx="33">
                  <c:v>396</c:v>
                </c:pt>
                <c:pt idx="34">
                  <c:v>382</c:v>
                </c:pt>
                <c:pt idx="35">
                  <c:v>363</c:v>
                </c:pt>
                <c:pt idx="36">
                  <c:v>338</c:v>
                </c:pt>
                <c:pt idx="37">
                  <c:v>313</c:v>
                </c:pt>
                <c:pt idx="38">
                  <c:v>298</c:v>
                </c:pt>
                <c:pt idx="39">
                  <c:v>282</c:v>
                </c:pt>
                <c:pt idx="40">
                  <c:v>265</c:v>
                </c:pt>
                <c:pt idx="41">
                  <c:v>256</c:v>
                </c:pt>
                <c:pt idx="42">
                  <c:v>233</c:v>
                </c:pt>
                <c:pt idx="43">
                  <c:v>219</c:v>
                </c:pt>
                <c:pt idx="44">
                  <c:v>200</c:v>
                </c:pt>
                <c:pt idx="45">
                  <c:v>177</c:v>
                </c:pt>
                <c:pt idx="46">
                  <c:v>168</c:v>
                </c:pt>
                <c:pt idx="47">
                  <c:v>148</c:v>
                </c:pt>
                <c:pt idx="48">
                  <c:v>132</c:v>
                </c:pt>
                <c:pt idx="49">
                  <c:v>115</c:v>
                </c:pt>
                <c:pt idx="50">
                  <c:v>102</c:v>
                </c:pt>
                <c:pt idx="51">
                  <c:v>94</c:v>
                </c:pt>
                <c:pt idx="52">
                  <c:v>80</c:v>
                </c:pt>
                <c:pt idx="53">
                  <c:v>58</c:v>
                </c:pt>
                <c:pt idx="54">
                  <c:v>52</c:v>
                </c:pt>
                <c:pt idx="55">
                  <c:v>46</c:v>
                </c:pt>
                <c:pt idx="56">
                  <c:v>32</c:v>
                </c:pt>
                <c:pt idx="57">
                  <c:v>26</c:v>
                </c:pt>
                <c:pt idx="58">
                  <c:v>25</c:v>
                </c:pt>
                <c:pt idx="59">
                  <c:v>24</c:v>
                </c:pt>
                <c:pt idx="60">
                  <c:v>23</c:v>
                </c:pt>
                <c:pt idx="61">
                  <c:v>20</c:v>
                </c:pt>
                <c:pt idx="62">
                  <c:v>17</c:v>
                </c:pt>
                <c:pt idx="63">
                  <c:v>15</c:v>
                </c:pt>
                <c:pt idx="64">
                  <c:v>14</c:v>
                </c:pt>
                <c:pt idx="65">
                  <c:v>13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11</c:v>
                </c:pt>
                <c:pt idx="71">
                  <c:v>9</c:v>
                </c:pt>
                <c:pt idx="72">
                  <c:v>7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6-493A-94D6-C5D9F2D83F54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date'!$F$1289:$F$1387</c:f>
              <c:numCache>
                <c:formatCode>0</c:formatCode>
                <c:ptCount val="99"/>
                <c:pt idx="0">
                  <c:v>418.72148290887594</c:v>
                </c:pt>
                <c:pt idx="1">
                  <c:v>418.72148290887594</c:v>
                </c:pt>
                <c:pt idx="2">
                  <c:v>418.62312221286732</c:v>
                </c:pt>
                <c:pt idx="3">
                  <c:v>416.32803930599852</c:v>
                </c:pt>
                <c:pt idx="4">
                  <c:v>411.44279140423492</c:v>
                </c:pt>
                <c:pt idx="5">
                  <c:v>407.80344565191444</c:v>
                </c:pt>
                <c:pt idx="6">
                  <c:v>402.688689459464</c:v>
                </c:pt>
                <c:pt idx="7">
                  <c:v>397.01655598963112</c:v>
                </c:pt>
                <c:pt idx="8">
                  <c:v>393.08212814928464</c:v>
                </c:pt>
                <c:pt idx="9">
                  <c:v>388.55753613288613</c:v>
                </c:pt>
                <c:pt idx="10">
                  <c:v>384.06573101515721</c:v>
                </c:pt>
                <c:pt idx="11">
                  <c:v>378.49195824133301</c:v>
                </c:pt>
                <c:pt idx="12">
                  <c:v>375.24605527304715</c:v>
                </c:pt>
                <c:pt idx="13">
                  <c:v>371.18047983802245</c:v>
                </c:pt>
                <c:pt idx="14">
                  <c:v>367.90178997106705</c:v>
                </c:pt>
                <c:pt idx="15">
                  <c:v>362.49195169059061</c:v>
                </c:pt>
                <c:pt idx="16">
                  <c:v>357.08211341011418</c:v>
                </c:pt>
                <c:pt idx="17">
                  <c:v>351.86899652165505</c:v>
                </c:pt>
                <c:pt idx="18">
                  <c:v>347.67227349195213</c:v>
                </c:pt>
                <c:pt idx="19">
                  <c:v>344.59030501701403</c:v>
                </c:pt>
                <c:pt idx="20">
                  <c:v>339.11489293919851</c:v>
                </c:pt>
                <c:pt idx="21">
                  <c:v>333.93456294940893</c:v>
                </c:pt>
                <c:pt idx="22">
                  <c:v>327.63947840485457</c:v>
                </c:pt>
                <c:pt idx="23">
                  <c:v>322.29521392171722</c:v>
                </c:pt>
                <c:pt idx="24">
                  <c:v>317.50832671596231</c:v>
                </c:pt>
                <c:pt idx="25">
                  <c:v>312.13127533415542</c:v>
                </c:pt>
                <c:pt idx="26">
                  <c:v>308.22963439247849</c:v>
                </c:pt>
                <c:pt idx="27">
                  <c:v>303.80340307208871</c:v>
                </c:pt>
                <c:pt idx="28">
                  <c:v>297.016515047491</c:v>
                </c:pt>
                <c:pt idx="29">
                  <c:v>290.52470911091928</c:v>
                </c:pt>
                <c:pt idx="30">
                  <c:v>282.2951975448612</c:v>
                </c:pt>
                <c:pt idx="31">
                  <c:v>274.00011218146398</c:v>
                </c:pt>
                <c:pt idx="32">
                  <c:v>264.9837150473366</c:v>
                </c:pt>
                <c:pt idx="33">
                  <c:v>259.14764708415595</c:v>
                </c:pt>
                <c:pt idx="34">
                  <c:v>251.18043070745429</c:v>
                </c:pt>
                <c:pt idx="35">
                  <c:v>240.62304933585784</c:v>
                </c:pt>
                <c:pt idx="36">
                  <c:v>228.85255271348791</c:v>
                </c:pt>
                <c:pt idx="37">
                  <c:v>217.2132036857962</c:v>
                </c:pt>
                <c:pt idx="38">
                  <c:v>207.0492650982344</c:v>
                </c:pt>
                <c:pt idx="39">
                  <c:v>198.29516315346345</c:v>
                </c:pt>
                <c:pt idx="40">
                  <c:v>190.32794677676179</c:v>
                </c:pt>
                <c:pt idx="41">
                  <c:v>182.32794350139059</c:v>
                </c:pt>
                <c:pt idx="42">
                  <c:v>172.49187390052435</c:v>
                </c:pt>
                <c:pt idx="43">
                  <c:v>159.70498341939822</c:v>
                </c:pt>
                <c:pt idx="44">
                  <c:v>147.14760122895899</c:v>
                </c:pt>
                <c:pt idx="45">
                  <c:v>134.81972732920664</c:v>
                </c:pt>
                <c:pt idx="46">
                  <c:v>122.39349273344561</c:v>
                </c:pt>
                <c:pt idx="47">
                  <c:v>115.14758812747415</c:v>
                </c:pt>
                <c:pt idx="48">
                  <c:v>105.93446960132944</c:v>
                </c:pt>
                <c:pt idx="49">
                  <c:v>95.311514432393892</c:v>
                </c:pt>
                <c:pt idx="50">
                  <c:v>84.393477175432366</c:v>
                </c:pt>
                <c:pt idx="51">
                  <c:v>73.901669601175044</c:v>
                </c:pt>
                <c:pt idx="52">
                  <c:v>65.016420061725867</c:v>
                </c:pt>
                <c:pt idx="53">
                  <c:v>54.065595906094785</c:v>
                </c:pt>
                <c:pt idx="54">
                  <c:v>48.950839713644335</c:v>
                </c:pt>
                <c:pt idx="55">
                  <c:v>43.50821453449835</c:v>
                </c:pt>
                <c:pt idx="56">
                  <c:v>37.442638280630831</c:v>
                </c:pt>
                <c:pt idx="57">
                  <c:v>31.73771791212841</c:v>
                </c:pt>
                <c:pt idx="58">
                  <c:v>25.737715455600004</c:v>
                </c:pt>
                <c:pt idx="59">
                  <c:v>21.311484135210193</c:v>
                </c:pt>
                <c:pt idx="60">
                  <c:v>17.049187308168154</c:v>
                </c:pt>
                <c:pt idx="61">
                  <c:v>14.55738300928204</c:v>
                </c:pt>
                <c:pt idx="62">
                  <c:v>12.098365609065478</c:v>
                </c:pt>
                <c:pt idx="63">
                  <c:v>9.7377089048575804</c:v>
                </c:pt>
                <c:pt idx="64">
                  <c:v>7.7704949846843316</c:v>
                </c:pt>
                <c:pt idx="65">
                  <c:v>6.6229535312499372</c:v>
                </c:pt>
                <c:pt idx="66">
                  <c:v>5.4098382804764338</c:v>
                </c:pt>
                <c:pt idx="67">
                  <c:v>4.295083725711593</c:v>
                </c:pt>
                <c:pt idx="68">
                  <c:v>3.3442636642945227</c:v>
                </c:pt>
                <c:pt idx="69">
                  <c:v>2.7213125895729937</c:v>
                </c:pt>
                <c:pt idx="70">
                  <c:v>1.836066325495032</c:v>
                </c:pt>
                <c:pt idx="71">
                  <c:v>1.0491807574257326</c:v>
                </c:pt>
                <c:pt idx="72">
                  <c:v>0.59016417605197458</c:v>
                </c:pt>
                <c:pt idx="73">
                  <c:v>0.229508290686879</c:v>
                </c:pt>
                <c:pt idx="74">
                  <c:v>0.13114759467821657</c:v>
                </c:pt>
                <c:pt idx="75">
                  <c:v>0.13114759467821657</c:v>
                </c:pt>
                <c:pt idx="76">
                  <c:v>6.5573797339108286E-2</c:v>
                </c:pt>
                <c:pt idx="77">
                  <c:v>6.5573797339108286E-2</c:v>
                </c:pt>
                <c:pt idx="78">
                  <c:v>6.5573797339108286E-2</c:v>
                </c:pt>
                <c:pt idx="79">
                  <c:v>3.2786898669554143E-2</c:v>
                </c:pt>
                <c:pt idx="80">
                  <c:v>3.2786898669554143E-2</c:v>
                </c:pt>
                <c:pt idx="81">
                  <c:v>3.2786898669554143E-2</c:v>
                </c:pt>
                <c:pt idx="82">
                  <c:v>3.2786898669554143E-2</c:v>
                </c:pt>
                <c:pt idx="83">
                  <c:v>3.2786898669554143E-2</c:v>
                </c:pt>
                <c:pt idx="84">
                  <c:v>3.2786898669554143E-2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6-493A-94D6-C5D9F2D83F54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date'!$G$1289:$G$1387</c:f>
              <c:numCache>
                <c:formatCode>0</c:formatCode>
                <c:ptCount val="99"/>
                <c:pt idx="0">
                  <c:v>566.4654807478114</c:v>
                </c:pt>
                <c:pt idx="1">
                  <c:v>566.4654807478114</c:v>
                </c:pt>
                <c:pt idx="2">
                  <c:v>566.33241392123216</c:v>
                </c:pt>
                <c:pt idx="3">
                  <c:v>563.22752130104993</c:v>
                </c:pt>
                <c:pt idx="4">
                  <c:v>556.61853558094788</c:v>
                </c:pt>
                <c:pt idx="5">
                  <c:v>551.69506299751606</c:v>
                </c:pt>
                <c:pt idx="6">
                  <c:v>544.77558801539578</c:v>
                </c:pt>
                <c:pt idx="7">
                  <c:v>537.10206768265982</c:v>
                </c:pt>
                <c:pt idx="8">
                  <c:v>531.77939461949029</c:v>
                </c:pt>
                <c:pt idx="9">
                  <c:v>525.65832059684544</c:v>
                </c:pt>
                <c:pt idx="10">
                  <c:v>519.58160218306023</c:v>
                </c:pt>
                <c:pt idx="11">
                  <c:v>512.0411486769035</c:v>
                </c:pt>
                <c:pt idx="12">
                  <c:v>507.6499433997887</c:v>
                </c:pt>
                <c:pt idx="13">
                  <c:v>502.14984790118024</c:v>
                </c:pt>
                <c:pt idx="14">
                  <c:v>497.71428701520568</c:v>
                </c:pt>
                <c:pt idx="15">
                  <c:v>490.39561155334763</c:v>
                </c:pt>
                <c:pt idx="16">
                  <c:v>483.07693609148964</c:v>
                </c:pt>
                <c:pt idx="17">
                  <c:v>476.02439428279007</c:v>
                </c:pt>
                <c:pt idx="18">
                  <c:v>470.34687634874263</c:v>
                </c:pt>
                <c:pt idx="19">
                  <c:v>466.17744911592655</c:v>
                </c:pt>
                <c:pt idx="20">
                  <c:v>458.77006243634901</c:v>
                </c:pt>
                <c:pt idx="21">
                  <c:v>451.76187623650918</c:v>
                </c:pt>
                <c:pt idx="22">
                  <c:v>443.24559933543804</c:v>
                </c:pt>
                <c:pt idx="23">
                  <c:v>436.01563509129949</c:v>
                </c:pt>
                <c:pt idx="24">
                  <c:v>429.53971619777667</c:v>
                </c:pt>
                <c:pt idx="25">
                  <c:v>422.26539634477837</c:v>
                </c:pt>
                <c:pt idx="26">
                  <c:v>416.98707889046864</c:v>
                </c:pt>
                <c:pt idx="27">
                  <c:v>410.99907169440297</c:v>
                </c:pt>
                <c:pt idx="28">
                  <c:v>401.81746066043564</c:v>
                </c:pt>
                <c:pt idx="29">
                  <c:v>393.03505010620597</c:v>
                </c:pt>
                <c:pt idx="30">
                  <c:v>381.90179228240987</c:v>
                </c:pt>
                <c:pt idx="31">
                  <c:v>370.67982324089422</c:v>
                </c:pt>
                <c:pt idx="32">
                  <c:v>358.48203080446416</c:v>
                </c:pt>
                <c:pt idx="33">
                  <c:v>350.58673242742941</c:v>
                </c:pt>
                <c:pt idx="34">
                  <c:v>339.80831947451122</c:v>
                </c:pt>
                <c:pt idx="35">
                  <c:v>325.52581342167315</c:v>
                </c:pt>
                <c:pt idx="36">
                  <c:v>309.60214984102447</c:v>
                </c:pt>
                <c:pt idx="37">
                  <c:v>293.85590869581478</c:v>
                </c:pt>
                <c:pt idx="38">
                  <c:v>280.10566994929366</c:v>
                </c:pt>
                <c:pt idx="39">
                  <c:v>268.26272238374156</c:v>
                </c:pt>
                <c:pt idx="40">
                  <c:v>257.48430943082337</c:v>
                </c:pt>
                <c:pt idx="41">
                  <c:v>246.66154086904544</c:v>
                </c:pt>
                <c:pt idx="42">
                  <c:v>233.35485821112175</c:v>
                </c:pt>
                <c:pt idx="43">
                  <c:v>216.05617075582094</c:v>
                </c:pt>
                <c:pt idx="44">
                  <c:v>199.06797256253836</c:v>
                </c:pt>
                <c:pt idx="45">
                  <c:v>182.39026363127402</c:v>
                </c:pt>
                <c:pt idx="46">
                  <c:v>165.57948787343042</c:v>
                </c:pt>
                <c:pt idx="47">
                  <c:v>155.77689831542665</c:v>
                </c:pt>
                <c:pt idx="48">
                  <c:v>143.31297222583811</c:v>
                </c:pt>
                <c:pt idx="49">
                  <c:v>128.94175495528054</c:v>
                </c:pt>
                <c:pt idx="50">
                  <c:v>114.17133720498525</c:v>
                </c:pt>
                <c:pt idx="51">
                  <c:v>99.97754236986664</c:v>
                </c:pt>
                <c:pt idx="52">
                  <c:v>87.957172368875575</c:v>
                </c:pt>
                <c:pt idx="53">
                  <c:v>73.142399009720535</c:v>
                </c:pt>
                <c:pt idx="54">
                  <c:v>66.222924027600214</c:v>
                </c:pt>
                <c:pt idx="55">
                  <c:v>58.859892956882447</c:v>
                </c:pt>
                <c:pt idx="56">
                  <c:v>50.654105317829504</c:v>
                </c:pt>
                <c:pt idx="57">
                  <c:v>42.936229376233769</c:v>
                </c:pt>
                <c:pt idx="58">
                  <c:v>34.819152954900318</c:v>
                </c:pt>
                <c:pt idx="59">
                  <c:v>28.831145758834658</c:v>
                </c:pt>
                <c:pt idx="60">
                  <c:v>23.064916607067726</c:v>
                </c:pt>
                <c:pt idx="61">
                  <c:v>19.693890333727058</c:v>
                </c:pt>
                <c:pt idx="62">
                  <c:v>16.367219669246136</c:v>
                </c:pt>
                <c:pt idx="63">
                  <c:v>13.173615831344451</c:v>
                </c:pt>
                <c:pt idx="64">
                  <c:v>10.512279299759713</c:v>
                </c:pt>
                <c:pt idx="65">
                  <c:v>8.959832989668616</c:v>
                </c:pt>
                <c:pt idx="66">
                  <c:v>7.3186754618580281</c:v>
                </c:pt>
                <c:pt idx="67">
                  <c:v>5.8105847606266767</c:v>
                </c:pt>
                <c:pt idx="68">
                  <c:v>4.5242721036940541</c:v>
                </c:pt>
                <c:pt idx="69">
                  <c:v>3.6815155353588871</c:v>
                </c:pt>
                <c:pt idx="70">
                  <c:v>2.4839140961457549</c:v>
                </c:pt>
                <c:pt idx="71">
                  <c:v>1.4193794835118601</c:v>
                </c:pt>
                <c:pt idx="72">
                  <c:v>0.79840095947542133</c:v>
                </c:pt>
                <c:pt idx="73">
                  <c:v>0.31048926201821936</c:v>
                </c:pt>
                <c:pt idx="74">
                  <c:v>0.17742243543898251</c:v>
                </c:pt>
                <c:pt idx="75">
                  <c:v>0.17742243543898251</c:v>
                </c:pt>
                <c:pt idx="76">
                  <c:v>8.8711217719491253E-2</c:v>
                </c:pt>
                <c:pt idx="77">
                  <c:v>8.8711217719491253E-2</c:v>
                </c:pt>
                <c:pt idx="78">
                  <c:v>8.8711217719491253E-2</c:v>
                </c:pt>
                <c:pt idx="79">
                  <c:v>4.4355608859745627E-2</c:v>
                </c:pt>
                <c:pt idx="80">
                  <c:v>4.4355608859745627E-2</c:v>
                </c:pt>
                <c:pt idx="81">
                  <c:v>4.4355608859745627E-2</c:v>
                </c:pt>
                <c:pt idx="82">
                  <c:v>4.4355608859745627E-2</c:v>
                </c:pt>
                <c:pt idx="83">
                  <c:v>4.4355608859745627E-2</c:v>
                </c:pt>
                <c:pt idx="84">
                  <c:v>4.4355608859745627E-2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66-493A-94D6-C5D9F2D83F54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date'!$H$1289:$H$1387</c:f>
              <c:numCache>
                <c:formatCode>0</c:formatCode>
                <c:ptCount val="99"/>
                <c:pt idx="0">
                  <c:v>540.55920776032156</c:v>
                </c:pt>
                <c:pt idx="1">
                  <c:v>540.55920776032156</c:v>
                </c:pt>
                <c:pt idx="2">
                  <c:v>540.43222650409405</c:v>
                </c:pt>
                <c:pt idx="3">
                  <c:v>537.46933052545319</c:v>
                </c:pt>
                <c:pt idx="4">
                  <c:v>531.16259479948906</c:v>
                </c:pt>
                <c:pt idx="5">
                  <c:v>526.46428831907281</c:v>
                </c:pt>
                <c:pt idx="6">
                  <c:v>519.8612629952446</c:v>
                </c:pt>
                <c:pt idx="7">
                  <c:v>512.53867721946074</c:v>
                </c:pt>
                <c:pt idx="8">
                  <c:v>507.45942697036213</c:v>
                </c:pt>
                <c:pt idx="9">
                  <c:v>501.6182891838987</c:v>
                </c:pt>
                <c:pt idx="10">
                  <c:v>495.81947848284443</c:v>
                </c:pt>
                <c:pt idx="11">
                  <c:v>488.62387396328808</c:v>
                </c:pt>
                <c:pt idx="12">
                  <c:v>484.43349250778169</c:v>
                </c:pt>
                <c:pt idx="13">
                  <c:v>479.18493391704646</c:v>
                </c:pt>
                <c:pt idx="14">
                  <c:v>474.95222537613091</c:v>
                </c:pt>
                <c:pt idx="15">
                  <c:v>467.96825628362029</c:v>
                </c:pt>
                <c:pt idx="16">
                  <c:v>460.98428719110967</c:v>
                </c:pt>
                <c:pt idx="17">
                  <c:v>454.25428061105401</c:v>
                </c:pt>
                <c:pt idx="18">
                  <c:v>448.83641367868216</c:v>
                </c:pt>
                <c:pt idx="19">
                  <c:v>444.85766765022157</c:v>
                </c:pt>
                <c:pt idx="20">
                  <c:v>437.78904438689261</c:v>
                </c:pt>
                <c:pt idx="21">
                  <c:v>431.10136489224612</c:v>
                </c:pt>
                <c:pt idx="22">
                  <c:v>422.97456449368832</c:v>
                </c:pt>
                <c:pt idx="23">
                  <c:v>416.07524957199598</c:v>
                </c:pt>
                <c:pt idx="24">
                  <c:v>409.8954951022593</c:v>
                </c:pt>
                <c:pt idx="25">
                  <c:v>402.95385309515785</c:v>
                </c:pt>
                <c:pt idx="26">
                  <c:v>397.91692993146842</c:v>
                </c:pt>
                <c:pt idx="27">
                  <c:v>392.20277340123243</c:v>
                </c:pt>
                <c:pt idx="28">
                  <c:v>383.44106672153731</c:v>
                </c:pt>
                <c:pt idx="29">
                  <c:v>375.06030381052454</c:v>
                </c:pt>
                <c:pt idx="30">
                  <c:v>364.43620537282658</c:v>
                </c:pt>
                <c:pt idx="31">
                  <c:v>353.72745276431033</c:v>
                </c:pt>
                <c:pt idx="32">
                  <c:v>342.08750427679263</c:v>
                </c:pt>
                <c:pt idx="33">
                  <c:v>334.55328307396297</c:v>
                </c:pt>
                <c:pt idx="34">
                  <c:v>324.26780131953825</c:v>
                </c:pt>
                <c:pt idx="35">
                  <c:v>310.63847981779031</c:v>
                </c:pt>
                <c:pt idx="36">
                  <c:v>295.44305615590355</c:v>
                </c:pt>
                <c:pt idx="37">
                  <c:v>280.41694083565346</c:v>
                </c:pt>
                <c:pt idx="38">
                  <c:v>267.29554435881533</c:v>
                </c:pt>
                <c:pt idx="39">
                  <c:v>255.99421255457088</c:v>
                </c:pt>
                <c:pt idx="40">
                  <c:v>245.70873080014616</c:v>
                </c:pt>
                <c:pt idx="41">
                  <c:v>235.38092196031226</c:v>
                </c:pt>
                <c:pt idx="42">
                  <c:v>222.68279633756572</c:v>
                </c:pt>
                <c:pt idx="43">
                  <c:v>206.17523302799518</c:v>
                </c:pt>
                <c:pt idx="44">
                  <c:v>189.96395931628871</c:v>
                </c:pt>
                <c:pt idx="45">
                  <c:v>174.04897520244634</c:v>
                </c:pt>
                <c:pt idx="46">
                  <c:v>158.0070098323765</c:v>
                </c:pt>
                <c:pt idx="47">
                  <c:v>148.6527239569532</c:v>
                </c:pt>
                <c:pt idx="48">
                  <c:v>136.75881295698056</c:v>
                </c:pt>
                <c:pt idx="49">
                  <c:v>123.04483728441427</c:v>
                </c:pt>
                <c:pt idx="50">
                  <c:v>108.94991784316558</c:v>
                </c:pt>
                <c:pt idx="51">
                  <c:v>95.405250512235909</c:v>
                </c:pt>
                <c:pt idx="52">
                  <c:v>83.934610366354832</c:v>
                </c:pt>
                <c:pt idx="53">
                  <c:v>69.797363839696985</c:v>
                </c:pt>
                <c:pt idx="54">
                  <c:v>63.194338515868772</c:v>
                </c:pt>
                <c:pt idx="55">
                  <c:v>56.168042337949004</c:v>
                </c:pt>
                <c:pt idx="56">
                  <c:v>48.337531537255281</c:v>
                </c:pt>
                <c:pt idx="57">
                  <c:v>40.972618676062268</c:v>
                </c:pt>
                <c:pt idx="58">
                  <c:v>33.226762046186863</c:v>
                </c:pt>
                <c:pt idx="59">
                  <c:v>27.512605515950906</c:v>
                </c:pt>
                <c:pt idx="60">
                  <c:v>22.010084412760722</c:v>
                </c:pt>
                <c:pt idx="61">
                  <c:v>18.793225921664927</c:v>
                </c:pt>
                <c:pt idx="62">
                  <c:v>15.618694515978282</c:v>
                </c:pt>
                <c:pt idx="63">
                  <c:v>12.571144366519105</c:v>
                </c:pt>
                <c:pt idx="64">
                  <c:v>10.031519241969791</c:v>
                </c:pt>
                <c:pt idx="65">
                  <c:v>8.5500712526493583</c:v>
                </c:pt>
                <c:pt idx="66">
                  <c:v>6.9839690925106144</c:v>
                </c:pt>
                <c:pt idx="67">
                  <c:v>5.5448481885993361</c:v>
                </c:pt>
                <c:pt idx="68">
                  <c:v>4.3173627117338347</c:v>
                </c:pt>
                <c:pt idx="69">
                  <c:v>3.513148088959885</c:v>
                </c:pt>
                <c:pt idx="70">
                  <c:v>2.3703167829126932</c:v>
                </c:pt>
                <c:pt idx="71">
                  <c:v>1.3544667330929676</c:v>
                </c:pt>
                <c:pt idx="72">
                  <c:v>0.76188753736479431</c:v>
                </c:pt>
                <c:pt idx="73">
                  <c:v>0.29628959786408665</c:v>
                </c:pt>
                <c:pt idx="74">
                  <c:v>0.16930834163662095</c:v>
                </c:pt>
                <c:pt idx="75">
                  <c:v>0.16930834163662095</c:v>
                </c:pt>
                <c:pt idx="76">
                  <c:v>8.4654170818310476E-2</c:v>
                </c:pt>
                <c:pt idx="77">
                  <c:v>8.4654170818310476E-2</c:v>
                </c:pt>
                <c:pt idx="78">
                  <c:v>8.4654170818310476E-2</c:v>
                </c:pt>
                <c:pt idx="79">
                  <c:v>4.2327085409155238E-2</c:v>
                </c:pt>
                <c:pt idx="80">
                  <c:v>4.2327085409155238E-2</c:v>
                </c:pt>
                <c:pt idx="81">
                  <c:v>4.2327085409155238E-2</c:v>
                </c:pt>
                <c:pt idx="82">
                  <c:v>4.2327085409155238E-2</c:v>
                </c:pt>
                <c:pt idx="83">
                  <c:v>4.2327085409155238E-2</c:v>
                </c:pt>
                <c:pt idx="84">
                  <c:v>4.2327085409155238E-2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66-493A-94D6-C5D9F2D83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535288"/>
        <c:axId val="732537256"/>
      </c:lineChart>
      <c:dateAx>
        <c:axId val="732535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37256"/>
        <c:crosses val="autoZero"/>
        <c:auto val="1"/>
        <c:lblOffset val="100"/>
        <c:baseTimeUnit val="days"/>
      </c:dateAx>
      <c:valAx>
        <c:axId val="73253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3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date'!$C$1388:$C$1486</c:f>
              <c:numCache>
                <c:formatCode>General</c:formatCode>
                <c:ptCount val="99"/>
                <c:pt idx="0">
                  <c:v>812</c:v>
                </c:pt>
                <c:pt idx="1">
                  <c:v>812</c:v>
                </c:pt>
                <c:pt idx="2">
                  <c:v>812</c:v>
                </c:pt>
                <c:pt idx="3">
                  <c:v>810</c:v>
                </c:pt>
                <c:pt idx="4">
                  <c:v>805</c:v>
                </c:pt>
                <c:pt idx="5">
                  <c:v>805</c:v>
                </c:pt>
                <c:pt idx="6">
                  <c:v>803</c:v>
                </c:pt>
                <c:pt idx="7">
                  <c:v>801</c:v>
                </c:pt>
                <c:pt idx="8">
                  <c:v>799</c:v>
                </c:pt>
                <c:pt idx="9">
                  <c:v>796</c:v>
                </c:pt>
                <c:pt idx="10">
                  <c:v>795</c:v>
                </c:pt>
                <c:pt idx="11">
                  <c:v>792</c:v>
                </c:pt>
                <c:pt idx="12">
                  <c:v>790</c:v>
                </c:pt>
                <c:pt idx="13">
                  <c:v>785</c:v>
                </c:pt>
                <c:pt idx="14">
                  <c:v>775</c:v>
                </c:pt>
                <c:pt idx="15">
                  <c:v>764</c:v>
                </c:pt>
                <c:pt idx="16">
                  <c:v>745</c:v>
                </c:pt>
                <c:pt idx="17">
                  <c:v>738</c:v>
                </c:pt>
                <c:pt idx="18">
                  <c:v>732</c:v>
                </c:pt>
                <c:pt idx="19">
                  <c:v>727</c:v>
                </c:pt>
                <c:pt idx="20">
                  <c:v>715</c:v>
                </c:pt>
                <c:pt idx="21">
                  <c:v>707</c:v>
                </c:pt>
                <c:pt idx="22">
                  <c:v>696</c:v>
                </c:pt>
                <c:pt idx="23">
                  <c:v>688</c:v>
                </c:pt>
                <c:pt idx="24">
                  <c:v>685</c:v>
                </c:pt>
                <c:pt idx="25">
                  <c:v>680</c:v>
                </c:pt>
                <c:pt idx="26">
                  <c:v>674</c:v>
                </c:pt>
                <c:pt idx="27">
                  <c:v>670</c:v>
                </c:pt>
                <c:pt idx="28">
                  <c:v>663</c:v>
                </c:pt>
                <c:pt idx="29">
                  <c:v>657</c:v>
                </c:pt>
                <c:pt idx="30">
                  <c:v>647</c:v>
                </c:pt>
                <c:pt idx="31">
                  <c:v>630</c:v>
                </c:pt>
                <c:pt idx="32">
                  <c:v>620</c:v>
                </c:pt>
                <c:pt idx="33">
                  <c:v>616</c:v>
                </c:pt>
                <c:pt idx="34">
                  <c:v>607</c:v>
                </c:pt>
                <c:pt idx="35">
                  <c:v>597</c:v>
                </c:pt>
                <c:pt idx="36">
                  <c:v>586</c:v>
                </c:pt>
                <c:pt idx="37">
                  <c:v>577</c:v>
                </c:pt>
                <c:pt idx="38">
                  <c:v>564</c:v>
                </c:pt>
                <c:pt idx="39">
                  <c:v>555</c:v>
                </c:pt>
                <c:pt idx="40">
                  <c:v>548</c:v>
                </c:pt>
                <c:pt idx="41">
                  <c:v>538</c:v>
                </c:pt>
                <c:pt idx="42">
                  <c:v>520</c:v>
                </c:pt>
                <c:pt idx="43">
                  <c:v>503</c:v>
                </c:pt>
                <c:pt idx="44">
                  <c:v>478</c:v>
                </c:pt>
                <c:pt idx="45">
                  <c:v>455</c:v>
                </c:pt>
                <c:pt idx="46">
                  <c:v>440</c:v>
                </c:pt>
                <c:pt idx="47">
                  <c:v>436</c:v>
                </c:pt>
                <c:pt idx="48">
                  <c:v>420</c:v>
                </c:pt>
                <c:pt idx="49">
                  <c:v>398</c:v>
                </c:pt>
                <c:pt idx="50">
                  <c:v>370</c:v>
                </c:pt>
                <c:pt idx="51">
                  <c:v>336</c:v>
                </c:pt>
                <c:pt idx="52">
                  <c:v>309</c:v>
                </c:pt>
                <c:pt idx="53">
                  <c:v>277</c:v>
                </c:pt>
                <c:pt idx="54">
                  <c:v>255</c:v>
                </c:pt>
                <c:pt idx="55">
                  <c:v>230</c:v>
                </c:pt>
                <c:pt idx="56">
                  <c:v>215</c:v>
                </c:pt>
                <c:pt idx="57">
                  <c:v>191</c:v>
                </c:pt>
                <c:pt idx="58">
                  <c:v>154</c:v>
                </c:pt>
                <c:pt idx="59">
                  <c:v>132</c:v>
                </c:pt>
                <c:pt idx="60">
                  <c:v>106</c:v>
                </c:pt>
                <c:pt idx="61">
                  <c:v>91</c:v>
                </c:pt>
                <c:pt idx="62">
                  <c:v>75</c:v>
                </c:pt>
                <c:pt idx="63">
                  <c:v>57</c:v>
                </c:pt>
                <c:pt idx="64">
                  <c:v>49</c:v>
                </c:pt>
                <c:pt idx="65">
                  <c:v>43</c:v>
                </c:pt>
                <c:pt idx="66">
                  <c:v>32</c:v>
                </c:pt>
                <c:pt idx="67">
                  <c:v>21</c:v>
                </c:pt>
                <c:pt idx="68">
                  <c:v>9</c:v>
                </c:pt>
                <c:pt idx="69">
                  <c:v>5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7-4271-931A-0A7689A1CE9F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date'!$F$1388:$F$1486</c:f>
              <c:numCache>
                <c:formatCode>0</c:formatCode>
                <c:ptCount val="99"/>
                <c:pt idx="0">
                  <c:v>1051.296445921027</c:v>
                </c:pt>
                <c:pt idx="1">
                  <c:v>1051.296445921027</c:v>
                </c:pt>
                <c:pt idx="2">
                  <c:v>1051.0494888042967</c:v>
                </c:pt>
                <c:pt idx="3">
                  <c:v>1045.2871560805888</c:v>
                </c:pt>
                <c:pt idx="4">
                  <c:v>1033.0216192829823</c:v>
                </c:pt>
                <c:pt idx="5">
                  <c:v>1023.8842059639601</c:v>
                </c:pt>
                <c:pt idx="6">
                  <c:v>1011.0424358939828</c:v>
                </c:pt>
                <c:pt idx="7">
                  <c:v>996.80124216253353</c:v>
                </c:pt>
                <c:pt idx="8">
                  <c:v>986.92295749332027</c:v>
                </c:pt>
                <c:pt idx="9">
                  <c:v>975.56293012372498</c:v>
                </c:pt>
                <c:pt idx="10">
                  <c:v>964.28522179303968</c:v>
                </c:pt>
                <c:pt idx="11">
                  <c:v>950.29098517832085</c:v>
                </c:pt>
                <c:pt idx="12">
                  <c:v>942.14140032621992</c:v>
                </c:pt>
                <c:pt idx="13">
                  <c:v>931.93383950136615</c:v>
                </c:pt>
                <c:pt idx="14">
                  <c:v>923.70193561035501</c:v>
                </c:pt>
                <c:pt idx="15">
                  <c:v>910.11929419018668</c:v>
                </c:pt>
                <c:pt idx="16">
                  <c:v>896.53665277001846</c:v>
                </c:pt>
                <c:pt idx="17">
                  <c:v>883.44792558331073</c:v>
                </c:pt>
                <c:pt idx="18">
                  <c:v>872.91108860281656</c:v>
                </c:pt>
                <c:pt idx="19">
                  <c:v>865.17309894526613</c:v>
                </c:pt>
                <c:pt idx="20">
                  <c:v>851.4258194472776</c:v>
                </c:pt>
                <c:pt idx="21">
                  <c:v>838.41941129948009</c:v>
                </c:pt>
                <c:pt idx="22">
                  <c:v>822.61415582873883</c:v>
                </c:pt>
                <c:pt idx="23">
                  <c:v>809.1961524863907</c:v>
                </c:pt>
                <c:pt idx="24">
                  <c:v>797.1775728055145</c:v>
                </c:pt>
                <c:pt idx="25">
                  <c:v>783.67725042425627</c:v>
                </c:pt>
                <c:pt idx="26">
                  <c:v>773.88128479395311</c:v>
                </c:pt>
                <c:pt idx="27">
                  <c:v>762.76821454108813</c:v>
                </c:pt>
                <c:pt idx="28">
                  <c:v>745.72817348669514</c:v>
                </c:pt>
                <c:pt idx="29">
                  <c:v>729.42900378249317</c:v>
                </c:pt>
                <c:pt idx="30">
                  <c:v>708.76692501605532</c:v>
                </c:pt>
                <c:pt idx="31">
                  <c:v>687.94020817179728</c:v>
                </c:pt>
                <c:pt idx="32">
                  <c:v>665.30247247151669</c:v>
                </c:pt>
                <c:pt idx="33">
                  <c:v>650.64968354551695</c:v>
                </c:pt>
                <c:pt idx="34">
                  <c:v>630.64615709036002</c:v>
                </c:pt>
                <c:pt idx="35">
                  <c:v>604.13942656130428</c:v>
                </c:pt>
                <c:pt idx="36">
                  <c:v>574.58689159257449</c:v>
                </c:pt>
                <c:pt idx="37">
                  <c:v>545.3636327794851</c:v>
                </c:pt>
                <c:pt idx="38">
                  <c:v>519.84473071735067</c:v>
                </c:pt>
                <c:pt idx="39">
                  <c:v>497.86554732835106</c:v>
                </c:pt>
                <c:pt idx="40">
                  <c:v>477.86202087319413</c:v>
                </c:pt>
                <c:pt idx="41">
                  <c:v>457.77617537912704</c:v>
                </c:pt>
                <c:pt idx="42">
                  <c:v>433.08046370609372</c:v>
                </c:pt>
                <c:pt idx="43">
                  <c:v>400.97603853115049</c:v>
                </c:pt>
                <c:pt idx="44">
                  <c:v>369.44784662857796</c:v>
                </c:pt>
                <c:pt idx="45">
                  <c:v>338.49588799837625</c:v>
                </c:pt>
                <c:pt idx="46">
                  <c:v>307.29697225144417</c:v>
                </c:pt>
                <c:pt idx="47">
                  <c:v>289.10446465230967</c:v>
                </c:pt>
                <c:pt idx="48">
                  <c:v>265.97281471856849</c:v>
                </c:pt>
                <c:pt idx="49">
                  <c:v>239.30144611169254</c:v>
                </c:pt>
                <c:pt idx="50">
                  <c:v>211.88920615462561</c:v>
                </c:pt>
                <c:pt idx="51">
                  <c:v>185.5471137033901</c:v>
                </c:pt>
                <c:pt idx="52">
                  <c:v>163.23865415875002</c:v>
                </c:pt>
                <c:pt idx="53">
                  <c:v>135.74409516277296</c:v>
                </c:pt>
                <c:pt idx="54">
                  <c:v>122.90232509279566</c:v>
                </c:pt>
                <c:pt idx="55">
                  <c:v>109.23736463371723</c:v>
                </c:pt>
                <c:pt idx="56">
                  <c:v>94.008342435346705</c:v>
                </c:pt>
                <c:pt idx="57">
                  <c:v>79.684829664987404</c:v>
                </c:pt>
                <c:pt idx="58">
                  <c:v>64.620445544437104</c:v>
                </c:pt>
                <c:pt idx="59">
                  <c:v>53.507375291572124</c:v>
                </c:pt>
                <c:pt idx="60">
                  <c:v>42.805900233257695</c:v>
                </c:pt>
                <c:pt idx="61">
                  <c:v>36.549653276089266</c:v>
                </c:pt>
                <c:pt idx="62">
                  <c:v>30.375725357830945</c:v>
                </c:pt>
                <c:pt idx="63">
                  <c:v>24.448754556302955</c:v>
                </c:pt>
                <c:pt idx="64">
                  <c:v>19.509612221696297</c:v>
                </c:pt>
                <c:pt idx="65">
                  <c:v>16.628445859842412</c:v>
                </c:pt>
                <c:pt idx="66">
                  <c:v>13.582641420168308</c:v>
                </c:pt>
                <c:pt idx="67">
                  <c:v>10.783794097224535</c:v>
                </c:pt>
                <c:pt idx="68">
                  <c:v>8.3965419688313183</c:v>
                </c:pt>
                <c:pt idx="69">
                  <c:v>6.8324802295392093</c:v>
                </c:pt>
                <c:pt idx="70">
                  <c:v>4.6098661789662136</c:v>
                </c:pt>
                <c:pt idx="71">
                  <c:v>2.6342092451235506</c:v>
                </c:pt>
                <c:pt idx="72">
                  <c:v>1.4817427003819972</c:v>
                </c:pt>
                <c:pt idx="73">
                  <c:v>0.57623327237077671</c:v>
                </c:pt>
                <c:pt idx="74">
                  <c:v>0.32927615564044382</c:v>
                </c:pt>
                <c:pt idx="75">
                  <c:v>0.32927615564044382</c:v>
                </c:pt>
                <c:pt idx="76">
                  <c:v>0.16463807782022191</c:v>
                </c:pt>
                <c:pt idx="77">
                  <c:v>0.16463807782022191</c:v>
                </c:pt>
                <c:pt idx="78">
                  <c:v>0.16463807782022191</c:v>
                </c:pt>
                <c:pt idx="79">
                  <c:v>8.2319038910110956E-2</c:v>
                </c:pt>
                <c:pt idx="80">
                  <c:v>8.2319038910110956E-2</c:v>
                </c:pt>
                <c:pt idx="81">
                  <c:v>8.2319038910110956E-2</c:v>
                </c:pt>
                <c:pt idx="82">
                  <c:v>8.2319038910110956E-2</c:v>
                </c:pt>
                <c:pt idx="83">
                  <c:v>8.2319038910110956E-2</c:v>
                </c:pt>
                <c:pt idx="84">
                  <c:v>8.2319038910110956E-2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7-4271-931A-0A7689A1CE9F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date'!$G$1388:$G$1486</c:f>
              <c:numCache>
                <c:formatCode>0</c:formatCode>
                <c:ptCount val="99"/>
                <c:pt idx="0">
                  <c:v>897.58053611765274</c:v>
                </c:pt>
                <c:pt idx="1">
                  <c:v>897.58053611765274</c:v>
                </c:pt>
                <c:pt idx="2">
                  <c:v>897.36968797668078</c:v>
                </c:pt>
                <c:pt idx="3">
                  <c:v>892.44989802066823</c:v>
                </c:pt>
                <c:pt idx="4">
                  <c:v>881.97777368572736</c:v>
                </c:pt>
                <c:pt idx="5">
                  <c:v>874.17639246976466</c:v>
                </c:pt>
                <c:pt idx="6">
                  <c:v>863.21228913922243</c:v>
                </c:pt>
                <c:pt idx="7">
                  <c:v>851.05337967650587</c:v>
                </c:pt>
                <c:pt idx="8">
                  <c:v>842.61945403762729</c:v>
                </c:pt>
                <c:pt idx="9">
                  <c:v>832.92043955291695</c:v>
                </c:pt>
                <c:pt idx="10">
                  <c:v>823.29170778186392</c:v>
                </c:pt>
                <c:pt idx="11">
                  <c:v>811.3436464601192</c:v>
                </c:pt>
                <c:pt idx="12">
                  <c:v>804.38565780804436</c:v>
                </c:pt>
                <c:pt idx="13">
                  <c:v>795.6706013145365</c:v>
                </c:pt>
                <c:pt idx="14">
                  <c:v>788.64232994880444</c:v>
                </c:pt>
                <c:pt idx="15">
                  <c:v>777.04568219534633</c:v>
                </c:pt>
                <c:pt idx="16">
                  <c:v>765.44903444188833</c:v>
                </c:pt>
                <c:pt idx="17">
                  <c:v>754.27408297037414</c:v>
                </c:pt>
                <c:pt idx="18">
                  <c:v>745.277895622237</c:v>
                </c:pt>
                <c:pt idx="19">
                  <c:v>738.67132053844887</c:v>
                </c:pt>
                <c:pt idx="20">
                  <c:v>726.93410735767611</c:v>
                </c:pt>
                <c:pt idx="21">
                  <c:v>715.82943859981935</c:v>
                </c:pt>
                <c:pt idx="22">
                  <c:v>702.33515757761359</c:v>
                </c:pt>
                <c:pt idx="23">
                  <c:v>690.87907525147023</c:v>
                </c:pt>
                <c:pt idx="24">
                  <c:v>680.61779905750132</c:v>
                </c:pt>
                <c:pt idx="25">
                  <c:v>669.09143401770052</c:v>
                </c:pt>
                <c:pt idx="26">
                  <c:v>660.72779109247926</c:v>
                </c:pt>
                <c:pt idx="27">
                  <c:v>651.23962474874088</c:v>
                </c:pt>
                <c:pt idx="28">
                  <c:v>636.6911030216753</c:v>
                </c:pt>
                <c:pt idx="29">
                  <c:v>622.77512571752573</c:v>
                </c:pt>
                <c:pt idx="30">
                  <c:v>605.13416458953805</c:v>
                </c:pt>
                <c:pt idx="31">
                  <c:v>587.35263803423561</c:v>
                </c:pt>
                <c:pt idx="32">
                  <c:v>568.02489177847224</c:v>
                </c:pt>
                <c:pt idx="33">
                  <c:v>555.51456874746907</c:v>
                </c:pt>
                <c:pt idx="34">
                  <c:v>538.43586932873995</c:v>
                </c:pt>
                <c:pt idx="35">
                  <c:v>515.8048355310824</c:v>
                </c:pt>
                <c:pt idx="36">
                  <c:v>490.57334132810399</c:v>
                </c:pt>
                <c:pt idx="37">
                  <c:v>465.62297797975486</c:v>
                </c:pt>
                <c:pt idx="38">
                  <c:v>443.83533674598516</c:v>
                </c:pt>
                <c:pt idx="39">
                  <c:v>425.06985219948035</c:v>
                </c:pt>
                <c:pt idx="40">
                  <c:v>407.99115278075124</c:v>
                </c:pt>
                <c:pt idx="41">
                  <c:v>390.8421706483648</c:v>
                </c:pt>
                <c:pt idx="42">
                  <c:v>369.75735655116836</c:v>
                </c:pt>
                <c:pt idx="43">
                  <c:v>342.34709822481295</c:v>
                </c:pt>
                <c:pt idx="44">
                  <c:v>315.42881889405885</c:v>
                </c:pt>
                <c:pt idx="45">
                  <c:v>289.00251855890593</c:v>
                </c:pt>
                <c:pt idx="46">
                  <c:v>262.36537008278111</c:v>
                </c:pt>
                <c:pt idx="47">
                  <c:v>246.83289036451305</c:v>
                </c:pt>
                <c:pt idx="48">
                  <c:v>227.08344782680572</c:v>
                </c:pt>
                <c:pt idx="49">
                  <c:v>204.31184860183356</c:v>
                </c:pt>
                <c:pt idx="50">
                  <c:v>180.90770495394551</c:v>
                </c:pt>
                <c:pt idx="51">
                  <c:v>158.41723658360263</c:v>
                </c:pt>
                <c:pt idx="52">
                  <c:v>139.37062118246851</c:v>
                </c:pt>
                <c:pt idx="53">
                  <c:v>115.89619482092313</c:v>
                </c:pt>
                <c:pt idx="54">
                  <c:v>104.93209149038098</c:v>
                </c:pt>
                <c:pt idx="55">
                  <c:v>93.265161023265605</c:v>
                </c:pt>
                <c:pt idx="56">
                  <c:v>80.262858996661137</c:v>
                </c:pt>
                <c:pt idx="57">
                  <c:v>68.033666820287195</c:v>
                </c:pt>
                <c:pt idx="58">
                  <c:v>55.171930220997368</c:v>
                </c:pt>
                <c:pt idx="59">
                  <c:v>45.683763877258968</c:v>
                </c:pt>
                <c:pt idx="60">
                  <c:v>36.547011101807172</c:v>
                </c:pt>
                <c:pt idx="61">
                  <c:v>31.205524863850741</c:v>
                </c:pt>
                <c:pt idx="62">
                  <c:v>25.934321339551627</c:v>
                </c:pt>
                <c:pt idx="63">
                  <c:v>20.873965956224481</c:v>
                </c:pt>
                <c:pt idx="64">
                  <c:v>16.657003136785193</c:v>
                </c:pt>
                <c:pt idx="65">
                  <c:v>14.19710815877894</c:v>
                </c:pt>
                <c:pt idx="66">
                  <c:v>11.596647753458045</c:v>
                </c:pt>
                <c:pt idx="67">
                  <c:v>9.2070354891091153</c:v>
                </c:pt>
                <c:pt idx="68">
                  <c:v>7.1688367930467916</c:v>
                </c:pt>
                <c:pt idx="69">
                  <c:v>5.8334652335576829</c:v>
                </c:pt>
                <c:pt idx="70">
                  <c:v>3.9358319648100033</c:v>
                </c:pt>
                <c:pt idx="71">
                  <c:v>2.2490468370342875</c:v>
                </c:pt>
                <c:pt idx="72">
                  <c:v>1.2650888458317868</c:v>
                </c:pt>
                <c:pt idx="73">
                  <c:v>0.49197899560125041</c:v>
                </c:pt>
                <c:pt idx="74">
                  <c:v>0.28113085462928594</c:v>
                </c:pt>
                <c:pt idx="75">
                  <c:v>0.28113085462928594</c:v>
                </c:pt>
                <c:pt idx="76">
                  <c:v>0.14056542731464297</c:v>
                </c:pt>
                <c:pt idx="77">
                  <c:v>0.14056542731464297</c:v>
                </c:pt>
                <c:pt idx="78">
                  <c:v>0.14056542731464297</c:v>
                </c:pt>
                <c:pt idx="79">
                  <c:v>7.0282713657321486E-2</c:v>
                </c:pt>
                <c:pt idx="80">
                  <c:v>7.0282713657321486E-2</c:v>
                </c:pt>
                <c:pt idx="81">
                  <c:v>7.0282713657321486E-2</c:v>
                </c:pt>
                <c:pt idx="82">
                  <c:v>7.0282713657321486E-2</c:v>
                </c:pt>
                <c:pt idx="83">
                  <c:v>7.0282713657321486E-2</c:v>
                </c:pt>
                <c:pt idx="84">
                  <c:v>7.0282713657321486E-2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7-4271-931A-0A7689A1CE9F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date'!$H$1388:$H$1486</c:f>
              <c:numCache>
                <c:formatCode>0</c:formatCode>
                <c:ptCount val="99"/>
                <c:pt idx="0">
                  <c:v>889.83377917711573</c:v>
                </c:pt>
                <c:pt idx="1">
                  <c:v>889.83377917711573</c:v>
                </c:pt>
                <c:pt idx="2">
                  <c:v>889.62475080521608</c:v>
                </c:pt>
                <c:pt idx="3">
                  <c:v>884.74742212755586</c:v>
                </c:pt>
                <c:pt idx="4">
                  <c:v>874.36567965653637</c:v>
                </c:pt>
                <c:pt idx="5">
                  <c:v>866.63162989624664</c:v>
                </c:pt>
                <c:pt idx="6">
                  <c:v>855.76215455746114</c:v>
                </c:pt>
                <c:pt idx="7">
                  <c:v>843.70818511124378</c:v>
                </c:pt>
                <c:pt idx="8">
                  <c:v>835.34705023525498</c:v>
                </c:pt>
                <c:pt idx="9">
                  <c:v>825.73174512786773</c:v>
                </c:pt>
                <c:pt idx="10">
                  <c:v>816.18611614444717</c:v>
                </c:pt>
                <c:pt idx="11">
                  <c:v>804.34117507012957</c:v>
                </c:pt>
                <c:pt idx="12">
                  <c:v>797.44323879743877</c:v>
                </c:pt>
                <c:pt idx="13">
                  <c:v>788.80339942558351</c:v>
                </c:pt>
                <c:pt idx="14">
                  <c:v>781.83578702892612</c:v>
                </c:pt>
                <c:pt idx="15">
                  <c:v>770.33922657444145</c:v>
                </c:pt>
                <c:pt idx="16">
                  <c:v>758.84266611995679</c:v>
                </c:pt>
                <c:pt idx="17">
                  <c:v>747.76416240927153</c:v>
                </c:pt>
                <c:pt idx="18">
                  <c:v>738.84561854155004</c:v>
                </c:pt>
                <c:pt idx="19">
                  <c:v>732.29606288869206</c:v>
                </c:pt>
                <c:pt idx="20">
                  <c:v>720.66015018627422</c:v>
                </c:pt>
                <c:pt idx="21">
                  <c:v>709.65132259955556</c:v>
                </c:pt>
                <c:pt idx="22">
                  <c:v>696.27350679797337</c:v>
                </c:pt>
                <c:pt idx="23">
                  <c:v>684.91629859142176</c:v>
                </c:pt>
                <c:pt idx="24">
                  <c:v>674.74358449230203</c:v>
                </c:pt>
                <c:pt idx="25">
                  <c:v>663.31670016178384</c:v>
                </c:pt>
                <c:pt idx="26">
                  <c:v>655.02524140976163</c:v>
                </c:pt>
                <c:pt idx="27">
                  <c:v>645.61896467427414</c:v>
                </c:pt>
                <c:pt idx="28">
                  <c:v>631.19600701319325</c:v>
                </c:pt>
                <c:pt idx="29">
                  <c:v>617.40013446781165</c:v>
                </c:pt>
                <c:pt idx="30">
                  <c:v>599.9114273522016</c:v>
                </c:pt>
                <c:pt idx="31">
                  <c:v>582.28336798865837</c:v>
                </c:pt>
                <c:pt idx="32">
                  <c:v>563.12243389785056</c:v>
                </c:pt>
                <c:pt idx="33">
                  <c:v>550.72008383180037</c:v>
                </c:pt>
                <c:pt idx="34">
                  <c:v>533.7887857079229</c:v>
                </c:pt>
                <c:pt idx="35">
                  <c:v>511.35307379068615</c:v>
                </c:pt>
                <c:pt idx="36">
                  <c:v>486.33934528668607</c:v>
                </c:pt>
                <c:pt idx="37">
                  <c:v>461.60432127855233</c:v>
                </c:pt>
                <c:pt idx="38">
                  <c:v>440.00472284891441</c:v>
                </c:pt>
                <c:pt idx="39">
                  <c:v>421.40119774983918</c:v>
                </c:pt>
                <c:pt idx="40">
                  <c:v>404.46989962596172</c:v>
                </c:pt>
                <c:pt idx="41">
                  <c:v>387.46892537811766</c:v>
                </c:pt>
                <c:pt idx="42">
                  <c:v>366.5660881881455</c:v>
                </c:pt>
                <c:pt idx="43">
                  <c:v>339.39239984118166</c:v>
                </c:pt>
                <c:pt idx="44">
                  <c:v>312.70644436198381</c:v>
                </c:pt>
                <c:pt idx="45">
                  <c:v>286.50822175055202</c:v>
                </c:pt>
                <c:pt idx="46">
                  <c:v>260.10097076722053</c:v>
                </c:pt>
                <c:pt idx="47">
                  <c:v>244.70254737060768</c:v>
                </c:pt>
                <c:pt idx="48">
                  <c:v>225.12355653600039</c:v>
                </c:pt>
                <c:pt idx="49">
                  <c:v>202.54849237083044</c:v>
                </c:pt>
                <c:pt idx="50">
                  <c:v>179.34634308996132</c:v>
                </c:pt>
                <c:pt idx="51">
                  <c:v>157.04998342065767</c:v>
                </c:pt>
                <c:pt idx="52">
                  <c:v>138.16775382571612</c:v>
                </c:pt>
                <c:pt idx="53">
                  <c:v>114.89592842088042</c:v>
                </c:pt>
                <c:pt idx="54">
                  <c:v>104.02645308209489</c:v>
                </c:pt>
                <c:pt idx="55">
                  <c:v>92.460216503643622</c:v>
                </c:pt>
                <c:pt idx="56">
                  <c:v>79.570133569827433</c:v>
                </c:pt>
                <c:pt idx="57">
                  <c:v>67.446487999643566</c:v>
                </c:pt>
                <c:pt idx="58">
                  <c:v>54.695757313760545</c:v>
                </c:pt>
                <c:pt idx="59">
                  <c:v>45.289480578273057</c:v>
                </c:pt>
                <c:pt idx="60">
                  <c:v>36.23158446261845</c:v>
                </c:pt>
                <c:pt idx="61">
                  <c:v>30.936199041158829</c:v>
                </c:pt>
                <c:pt idx="62">
                  <c:v>25.710489743665782</c:v>
                </c:pt>
                <c:pt idx="63">
                  <c:v>20.693808818072458</c:v>
                </c:pt>
                <c:pt idx="64">
                  <c:v>16.513241380078025</c:v>
                </c:pt>
                <c:pt idx="65">
                  <c:v>14.074577041247936</c:v>
                </c:pt>
                <c:pt idx="66">
                  <c:v>11.496560454484699</c:v>
                </c:pt>
                <c:pt idx="67">
                  <c:v>9.1275722396211858</c:v>
                </c:pt>
                <c:pt idx="68">
                  <c:v>7.1069646445905414</c:v>
                </c:pt>
                <c:pt idx="69">
                  <c:v>5.7831182892256372</c:v>
                </c:pt>
                <c:pt idx="70">
                  <c:v>3.9018629421281403</c:v>
                </c:pt>
                <c:pt idx="71">
                  <c:v>2.229635966930366</c:v>
                </c:pt>
                <c:pt idx="72">
                  <c:v>1.2541702313983309</c:v>
                </c:pt>
                <c:pt idx="73">
                  <c:v>0.48773286776601754</c:v>
                </c:pt>
                <c:pt idx="74">
                  <c:v>0.27870449586629575</c:v>
                </c:pt>
                <c:pt idx="75">
                  <c:v>0.27870449586629575</c:v>
                </c:pt>
                <c:pt idx="76">
                  <c:v>0.13935224793314788</c:v>
                </c:pt>
                <c:pt idx="77">
                  <c:v>0.13935224793314788</c:v>
                </c:pt>
                <c:pt idx="78">
                  <c:v>0.13935224793314788</c:v>
                </c:pt>
                <c:pt idx="79">
                  <c:v>6.9676123966573938E-2</c:v>
                </c:pt>
                <c:pt idx="80">
                  <c:v>6.9676123966573938E-2</c:v>
                </c:pt>
                <c:pt idx="81">
                  <c:v>6.9676123966573938E-2</c:v>
                </c:pt>
                <c:pt idx="82">
                  <c:v>6.9676123966573938E-2</c:v>
                </c:pt>
                <c:pt idx="83">
                  <c:v>6.9676123966573938E-2</c:v>
                </c:pt>
                <c:pt idx="84">
                  <c:v>6.9676123966573938E-2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7-4271-931A-0A7689A1C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42320"/>
        <c:axId val="727241664"/>
      </c:lineChart>
      <c:dateAx>
        <c:axId val="727242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41664"/>
        <c:crosses val="autoZero"/>
        <c:auto val="1"/>
        <c:lblOffset val="100"/>
        <c:baseTimeUnit val="days"/>
      </c:dateAx>
      <c:valAx>
        <c:axId val="727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Pembrokeshire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date'!$C$1487:$C$1585</c:f>
              <c:numCache>
                <c:formatCode>General</c:formatCode>
                <c:ptCount val="99"/>
                <c:pt idx="0">
                  <c:v>275</c:v>
                </c:pt>
                <c:pt idx="1">
                  <c:v>275</c:v>
                </c:pt>
                <c:pt idx="2">
                  <c:v>275</c:v>
                </c:pt>
                <c:pt idx="3">
                  <c:v>275</c:v>
                </c:pt>
                <c:pt idx="4">
                  <c:v>273</c:v>
                </c:pt>
                <c:pt idx="5">
                  <c:v>272</c:v>
                </c:pt>
                <c:pt idx="6">
                  <c:v>271</c:v>
                </c:pt>
                <c:pt idx="7">
                  <c:v>268</c:v>
                </c:pt>
                <c:pt idx="8">
                  <c:v>264</c:v>
                </c:pt>
                <c:pt idx="9">
                  <c:v>261</c:v>
                </c:pt>
                <c:pt idx="10">
                  <c:v>258</c:v>
                </c:pt>
                <c:pt idx="11">
                  <c:v>255</c:v>
                </c:pt>
                <c:pt idx="12">
                  <c:v>254</c:v>
                </c:pt>
                <c:pt idx="13">
                  <c:v>251</c:v>
                </c:pt>
                <c:pt idx="14">
                  <c:v>248</c:v>
                </c:pt>
                <c:pt idx="15">
                  <c:v>246</c:v>
                </c:pt>
                <c:pt idx="16">
                  <c:v>240</c:v>
                </c:pt>
                <c:pt idx="17">
                  <c:v>233</c:v>
                </c:pt>
                <c:pt idx="18">
                  <c:v>231</c:v>
                </c:pt>
                <c:pt idx="19">
                  <c:v>231</c:v>
                </c:pt>
                <c:pt idx="20">
                  <c:v>230</c:v>
                </c:pt>
                <c:pt idx="21">
                  <c:v>225</c:v>
                </c:pt>
                <c:pt idx="22">
                  <c:v>222</c:v>
                </c:pt>
                <c:pt idx="23">
                  <c:v>212</c:v>
                </c:pt>
                <c:pt idx="24">
                  <c:v>212</c:v>
                </c:pt>
                <c:pt idx="25">
                  <c:v>206</c:v>
                </c:pt>
                <c:pt idx="26">
                  <c:v>203</c:v>
                </c:pt>
                <c:pt idx="27">
                  <c:v>199</c:v>
                </c:pt>
                <c:pt idx="28">
                  <c:v>196</c:v>
                </c:pt>
                <c:pt idx="29">
                  <c:v>191</c:v>
                </c:pt>
                <c:pt idx="30">
                  <c:v>182</c:v>
                </c:pt>
                <c:pt idx="31">
                  <c:v>175</c:v>
                </c:pt>
                <c:pt idx="32">
                  <c:v>167</c:v>
                </c:pt>
                <c:pt idx="33">
                  <c:v>165</c:v>
                </c:pt>
                <c:pt idx="34">
                  <c:v>162</c:v>
                </c:pt>
                <c:pt idx="35">
                  <c:v>153</c:v>
                </c:pt>
                <c:pt idx="36">
                  <c:v>146</c:v>
                </c:pt>
                <c:pt idx="37">
                  <c:v>137</c:v>
                </c:pt>
                <c:pt idx="38">
                  <c:v>132</c:v>
                </c:pt>
                <c:pt idx="39">
                  <c:v>129</c:v>
                </c:pt>
                <c:pt idx="40">
                  <c:v>128</c:v>
                </c:pt>
                <c:pt idx="41">
                  <c:v>114</c:v>
                </c:pt>
                <c:pt idx="42">
                  <c:v>99</c:v>
                </c:pt>
                <c:pt idx="43">
                  <c:v>86</c:v>
                </c:pt>
                <c:pt idx="44">
                  <c:v>82</c:v>
                </c:pt>
                <c:pt idx="45">
                  <c:v>76</c:v>
                </c:pt>
                <c:pt idx="46">
                  <c:v>63</c:v>
                </c:pt>
                <c:pt idx="47">
                  <c:v>53</c:v>
                </c:pt>
                <c:pt idx="48">
                  <c:v>49</c:v>
                </c:pt>
                <c:pt idx="49">
                  <c:v>40</c:v>
                </c:pt>
                <c:pt idx="50">
                  <c:v>34</c:v>
                </c:pt>
                <c:pt idx="51">
                  <c:v>31</c:v>
                </c:pt>
                <c:pt idx="52">
                  <c:v>27</c:v>
                </c:pt>
                <c:pt idx="53">
                  <c:v>22</c:v>
                </c:pt>
                <c:pt idx="54">
                  <c:v>21</c:v>
                </c:pt>
                <c:pt idx="55">
                  <c:v>19</c:v>
                </c:pt>
                <c:pt idx="56">
                  <c:v>16</c:v>
                </c:pt>
                <c:pt idx="57">
                  <c:v>13</c:v>
                </c:pt>
                <c:pt idx="58">
                  <c:v>9</c:v>
                </c:pt>
                <c:pt idx="59">
                  <c:v>9</c:v>
                </c:pt>
                <c:pt idx="60">
                  <c:v>6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7-458B-93A7-0DA7498DD362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date'!$F$1487:$F$1585</c:f>
              <c:numCache>
                <c:formatCode>0</c:formatCode>
                <c:ptCount val="99"/>
                <c:pt idx="0">
                  <c:v>102.18838080952433</c:v>
                </c:pt>
                <c:pt idx="1">
                  <c:v>102.18838080952433</c:v>
                </c:pt>
                <c:pt idx="2">
                  <c:v>102.16437602192519</c:v>
                </c:pt>
                <c:pt idx="3">
                  <c:v>101.60426431127867</c:v>
                </c:pt>
                <c:pt idx="4">
                  <c:v>100.41202652718822</c:v>
                </c:pt>
                <c:pt idx="5">
                  <c:v>99.523849386020174</c:v>
                </c:pt>
                <c:pt idx="6">
                  <c:v>98.275600430865069</c:v>
                </c:pt>
                <c:pt idx="7">
                  <c:v>96.891324345981531</c:v>
                </c:pt>
                <c:pt idx="8">
                  <c:v>95.931132842016069</c:v>
                </c:pt>
                <c:pt idx="9">
                  <c:v>94.826912612455786</c:v>
                </c:pt>
                <c:pt idx="10">
                  <c:v>93.730693978761877</c:v>
                </c:pt>
                <c:pt idx="11">
                  <c:v>92.370422681477478</c:v>
                </c:pt>
                <c:pt idx="12">
                  <c:v>91.578264690705964</c:v>
                </c:pt>
                <c:pt idx="13">
                  <c:v>90.586066803274989</c:v>
                </c:pt>
                <c:pt idx="14">
                  <c:v>89.785907216637099</c:v>
                </c:pt>
                <c:pt idx="15">
                  <c:v>88.46564389868459</c:v>
                </c:pt>
                <c:pt idx="16">
                  <c:v>87.14538058073208</c:v>
                </c:pt>
                <c:pt idx="17">
                  <c:v>85.87312683797785</c:v>
                </c:pt>
                <c:pt idx="18">
                  <c:v>84.84892256708136</c:v>
                </c:pt>
                <c:pt idx="19">
                  <c:v>84.096772555641735</c:v>
                </c:pt>
                <c:pt idx="20">
                  <c:v>82.760506045956475</c:v>
                </c:pt>
                <c:pt idx="21">
                  <c:v>81.49625389906862</c:v>
                </c:pt>
                <c:pt idx="22">
                  <c:v>79.95994749272387</c:v>
                </c:pt>
                <c:pt idx="23">
                  <c:v>78.655687366504125</c:v>
                </c:pt>
                <c:pt idx="24">
                  <c:v>77.487454370012813</c:v>
                </c:pt>
                <c:pt idx="25">
                  <c:v>76.175192647926679</c:v>
                </c:pt>
                <c:pt idx="26">
                  <c:v>75.223002739827592</c:v>
                </c:pt>
                <c:pt idx="27">
                  <c:v>74.142787297866448</c:v>
                </c:pt>
                <c:pt idx="28">
                  <c:v>72.48645695352603</c:v>
                </c:pt>
                <c:pt idx="29">
                  <c:v>70.902140971983016</c:v>
                </c:pt>
                <c:pt idx="30">
                  <c:v>68.893740409521925</c:v>
                </c:pt>
                <c:pt idx="31">
                  <c:v>66.86933665532807</c:v>
                </c:pt>
                <c:pt idx="32">
                  <c:v>64.668897792073892</c:v>
                </c:pt>
                <c:pt idx="33">
                  <c:v>63.24461372785845</c:v>
                </c:pt>
                <c:pt idx="34">
                  <c:v>61.300225932328388</c:v>
                </c:pt>
                <c:pt idx="35">
                  <c:v>58.723712063354398</c:v>
                </c:pt>
                <c:pt idx="36">
                  <c:v>55.851139147324389</c:v>
                </c:pt>
                <c:pt idx="37">
                  <c:v>53.010572614759901</c:v>
                </c:pt>
                <c:pt idx="38">
                  <c:v>50.530077896182455</c:v>
                </c:pt>
                <c:pt idx="39">
                  <c:v>48.393651799859299</c:v>
                </c:pt>
                <c:pt idx="40">
                  <c:v>46.449264004329237</c:v>
                </c:pt>
                <c:pt idx="41">
                  <c:v>44.4968746129328</c:v>
                </c:pt>
                <c:pt idx="42">
                  <c:v>42.096395853019146</c:v>
                </c:pt>
                <c:pt idx="43">
                  <c:v>38.97577346513139</c:v>
                </c:pt>
                <c:pt idx="44">
                  <c:v>35.911162248308287</c:v>
                </c:pt>
                <c:pt idx="45">
                  <c:v>32.902562202549845</c:v>
                </c:pt>
                <c:pt idx="46">
                  <c:v>29.869957369192257</c:v>
                </c:pt>
                <c:pt idx="47">
                  <c:v>28.101604682722531</c:v>
                </c:pt>
                <c:pt idx="48">
                  <c:v>25.853156244270071</c:v>
                </c:pt>
                <c:pt idx="49">
                  <c:v>23.260639183563324</c:v>
                </c:pt>
                <c:pt idx="50">
                  <c:v>20.596107760059166</c:v>
                </c:pt>
                <c:pt idx="51">
                  <c:v>18.035597082817933</c:v>
                </c:pt>
                <c:pt idx="52">
                  <c:v>15.867164603029265</c:v>
                </c:pt>
                <c:pt idx="53">
                  <c:v>13.194631583658728</c:v>
                </c:pt>
                <c:pt idx="54">
                  <c:v>11.946382628503628</c:v>
                </c:pt>
                <c:pt idx="55">
                  <c:v>10.618117714684738</c:v>
                </c:pt>
                <c:pt idx="56">
                  <c:v>9.1378224794046492</c:v>
                </c:pt>
                <c:pt idx="57">
                  <c:v>7.7455447986547297</c:v>
                </c:pt>
                <c:pt idx="58">
                  <c:v>6.2812527551073991</c:v>
                </c:pt>
                <c:pt idx="59">
                  <c:v>5.2010373131462542</c:v>
                </c:pt>
                <c:pt idx="60">
                  <c:v>4.1608298505170032</c:v>
                </c:pt>
                <c:pt idx="61">
                  <c:v>3.5527085646722107</c:v>
                </c:pt>
                <c:pt idx="62">
                  <c:v>2.9525888746937965</c:v>
                </c:pt>
                <c:pt idx="63">
                  <c:v>2.3764739723145194</c:v>
                </c:pt>
                <c:pt idx="64">
                  <c:v>1.896378220331788</c:v>
                </c:pt>
                <c:pt idx="65">
                  <c:v>1.6163223650085283</c:v>
                </c:pt>
                <c:pt idx="66">
                  <c:v>1.3202633179525107</c:v>
                </c:pt>
                <c:pt idx="67">
                  <c:v>1.0482090584956296</c:v>
                </c:pt>
                <c:pt idx="68">
                  <c:v>0.81616277837064299</c:v>
                </c:pt>
                <c:pt idx="69">
                  <c:v>0.66413245690944478</c:v>
                </c:pt>
                <c:pt idx="70">
                  <c:v>0.44808936851721576</c:v>
                </c:pt>
                <c:pt idx="71">
                  <c:v>0.25605106772412328</c:v>
                </c:pt>
                <c:pt idx="72">
                  <c:v>0.14402872559481936</c:v>
                </c:pt>
                <c:pt idx="73">
                  <c:v>5.601117106465197E-2</c:v>
                </c:pt>
                <c:pt idx="74">
                  <c:v>3.200638346551541E-2</c:v>
                </c:pt>
                <c:pt idx="75">
                  <c:v>3.200638346551541E-2</c:v>
                </c:pt>
                <c:pt idx="76">
                  <c:v>1.6003191732757705E-2</c:v>
                </c:pt>
                <c:pt idx="77">
                  <c:v>1.6003191732757705E-2</c:v>
                </c:pt>
                <c:pt idx="78">
                  <c:v>1.6003191732757705E-2</c:v>
                </c:pt>
                <c:pt idx="79">
                  <c:v>8.0015958663788526E-3</c:v>
                </c:pt>
                <c:pt idx="80">
                  <c:v>8.0015958663788526E-3</c:v>
                </c:pt>
                <c:pt idx="81">
                  <c:v>8.0015958663788526E-3</c:v>
                </c:pt>
                <c:pt idx="82">
                  <c:v>8.0015958663788526E-3</c:v>
                </c:pt>
                <c:pt idx="83">
                  <c:v>8.0015958663788526E-3</c:v>
                </c:pt>
                <c:pt idx="84">
                  <c:v>8.0015958663788526E-3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7-458B-93A7-0DA7498DD362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date'!$G$1487:$G$1585</c:f>
              <c:numCache>
                <c:formatCode>0</c:formatCode>
                <c:ptCount val="99"/>
                <c:pt idx="0">
                  <c:v>279.84115664783843</c:v>
                </c:pt>
                <c:pt idx="1">
                  <c:v>279.84115664783843</c:v>
                </c:pt>
                <c:pt idx="2">
                  <c:v>279.775419942025</c:v>
                </c:pt>
                <c:pt idx="3">
                  <c:v>278.24156347304461</c:v>
                </c:pt>
                <c:pt idx="4">
                  <c:v>274.97664041764347</c:v>
                </c:pt>
                <c:pt idx="5">
                  <c:v>272.54438230254596</c:v>
                </c:pt>
                <c:pt idx="6">
                  <c:v>269.1260736002468</c:v>
                </c:pt>
                <c:pt idx="7">
                  <c:v>265.33525689833812</c:v>
                </c:pt>
                <c:pt idx="8">
                  <c:v>262.70578866580024</c:v>
                </c:pt>
                <c:pt idx="9">
                  <c:v>259.68190019838175</c:v>
                </c:pt>
                <c:pt idx="10">
                  <c:v>256.67992396623441</c:v>
                </c:pt>
                <c:pt idx="11">
                  <c:v>252.95484397013914</c:v>
                </c:pt>
                <c:pt idx="12">
                  <c:v>250.78553267829543</c:v>
                </c:pt>
                <c:pt idx="13">
                  <c:v>248.068415504673</c:v>
                </c:pt>
                <c:pt idx="14">
                  <c:v>245.87719197755814</c:v>
                </c:pt>
                <c:pt idx="15">
                  <c:v>242.26167315781865</c:v>
                </c:pt>
                <c:pt idx="16">
                  <c:v>238.64615433807913</c:v>
                </c:pt>
                <c:pt idx="17">
                  <c:v>235.16210892996651</c:v>
                </c:pt>
                <c:pt idx="18">
                  <c:v>232.35734281525947</c:v>
                </c:pt>
                <c:pt idx="19">
                  <c:v>230.29759269977151</c:v>
                </c:pt>
                <c:pt idx="20">
                  <c:v>226.6382494094897</c:v>
                </c:pt>
                <c:pt idx="21">
                  <c:v>223.17611623664823</c:v>
                </c:pt>
                <c:pt idx="22">
                  <c:v>218.9689670645877</c:v>
                </c:pt>
                <c:pt idx="23">
                  <c:v>215.3972727153905</c:v>
                </c:pt>
                <c:pt idx="24">
                  <c:v>212.19808636580279</c:v>
                </c:pt>
                <c:pt idx="25">
                  <c:v>208.60447978133442</c:v>
                </c:pt>
                <c:pt idx="26">
                  <c:v>205.99692378406775</c:v>
                </c:pt>
                <c:pt idx="27">
                  <c:v>203.03877202246269</c:v>
                </c:pt>
                <c:pt idx="28">
                  <c:v>198.50293932133494</c:v>
                </c:pt>
                <c:pt idx="29">
                  <c:v>194.16431673764751</c:v>
                </c:pt>
                <c:pt idx="30">
                  <c:v>188.66434568458922</c:v>
                </c:pt>
                <c:pt idx="31">
                  <c:v>183.12055016098864</c:v>
                </c:pt>
                <c:pt idx="32">
                  <c:v>177.09468546142278</c:v>
                </c:pt>
                <c:pt idx="33">
                  <c:v>173.19430758315832</c:v>
                </c:pt>
                <c:pt idx="34">
                  <c:v>167.86963441226922</c:v>
                </c:pt>
                <c:pt idx="35">
                  <c:v>160.8138946549594</c:v>
                </c:pt>
                <c:pt idx="36">
                  <c:v>152.94740219261706</c:v>
                </c:pt>
                <c:pt idx="37">
                  <c:v>145.16855867135931</c:v>
                </c:pt>
                <c:pt idx="38">
                  <c:v>138.37576573730325</c:v>
                </c:pt>
                <c:pt idx="39">
                  <c:v>132.52519891990659</c:v>
                </c:pt>
                <c:pt idx="40">
                  <c:v>127.20052574901747</c:v>
                </c:pt>
                <c:pt idx="41">
                  <c:v>121.85394034285723</c:v>
                </c:pt>
                <c:pt idx="42">
                  <c:v>115.28026976151266</c:v>
                </c:pt>
                <c:pt idx="43">
                  <c:v>106.73449800576471</c:v>
                </c:pt>
                <c:pt idx="44">
                  <c:v>98.342111896914801</c:v>
                </c:pt>
                <c:pt idx="45">
                  <c:v>90.103111434962941</c:v>
                </c:pt>
                <c:pt idx="46">
                  <c:v>81.79837426719763</c:v>
                </c:pt>
                <c:pt idx="47">
                  <c:v>76.955770272273796</c:v>
                </c:pt>
                <c:pt idx="48">
                  <c:v>70.798432161081038</c:v>
                </c:pt>
                <c:pt idx="49">
                  <c:v>63.698867933228904</c:v>
                </c:pt>
                <c:pt idx="50">
                  <c:v>56.402093587936427</c:v>
                </c:pt>
                <c:pt idx="51">
                  <c:v>49.390178301168888</c:v>
                </c:pt>
                <c:pt idx="52">
                  <c:v>43.451962542687625</c:v>
                </c:pt>
                <c:pt idx="53">
                  <c:v>36.133275962123996</c:v>
                </c:pt>
                <c:pt idx="54">
                  <c:v>32.714967259824824</c:v>
                </c:pt>
                <c:pt idx="55">
                  <c:v>29.077536204814159</c:v>
                </c:pt>
                <c:pt idx="56">
                  <c:v>25.023772679651671</c:v>
                </c:pt>
                <c:pt idx="57">
                  <c:v>21.211043742471819</c:v>
                </c:pt>
                <c:pt idx="58">
                  <c:v>17.201104687851632</c:v>
                </c:pt>
                <c:pt idx="59">
                  <c:v>14.242952926246573</c:v>
                </c:pt>
                <c:pt idx="60">
                  <c:v>11.394362340997258</c:v>
                </c:pt>
                <c:pt idx="61">
                  <c:v>9.7290324603899663</c:v>
                </c:pt>
                <c:pt idx="62">
                  <c:v>8.0856148150538232</c:v>
                </c:pt>
                <c:pt idx="63">
                  <c:v>6.5079338755311262</c:v>
                </c:pt>
                <c:pt idx="64">
                  <c:v>5.1931997592622121</c:v>
                </c:pt>
                <c:pt idx="65">
                  <c:v>4.4262715247720124</c:v>
                </c:pt>
                <c:pt idx="66">
                  <c:v>3.6155188197395147</c:v>
                </c:pt>
                <c:pt idx="67">
                  <c:v>2.8705028205204632</c:v>
                </c:pt>
                <c:pt idx="68">
                  <c:v>2.2350479976571545</c:v>
                </c:pt>
                <c:pt idx="69">
                  <c:v>1.8187155275053317</c:v>
                </c:pt>
                <c:pt idx="70">
                  <c:v>1.2270851751843201</c:v>
                </c:pt>
                <c:pt idx="71">
                  <c:v>0.70119152867675438</c:v>
                </c:pt>
                <c:pt idx="72">
                  <c:v>0.39442023488067435</c:v>
                </c:pt>
                <c:pt idx="73">
                  <c:v>0.15338564689804002</c:v>
                </c:pt>
                <c:pt idx="74">
                  <c:v>8.7648941084594298E-2</c:v>
                </c:pt>
                <c:pt idx="75">
                  <c:v>8.7648941084594298E-2</c:v>
                </c:pt>
                <c:pt idx="76">
                  <c:v>4.3824470542297149E-2</c:v>
                </c:pt>
                <c:pt idx="77">
                  <c:v>4.3824470542297149E-2</c:v>
                </c:pt>
                <c:pt idx="78">
                  <c:v>4.3824470542297149E-2</c:v>
                </c:pt>
                <c:pt idx="79">
                  <c:v>2.1912235271148574E-2</c:v>
                </c:pt>
                <c:pt idx="80">
                  <c:v>2.1912235271148574E-2</c:v>
                </c:pt>
                <c:pt idx="81">
                  <c:v>2.1912235271148574E-2</c:v>
                </c:pt>
                <c:pt idx="82">
                  <c:v>2.1912235271148574E-2</c:v>
                </c:pt>
                <c:pt idx="83">
                  <c:v>2.1912235271148574E-2</c:v>
                </c:pt>
                <c:pt idx="84">
                  <c:v>2.1912235271148574E-2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7-458B-93A7-0DA7498DD362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date'!$H$1487:$H$1585</c:f>
              <c:numCache>
                <c:formatCode>0</c:formatCode>
                <c:ptCount val="99"/>
                <c:pt idx="0">
                  <c:v>250.21132993317715</c:v>
                </c:pt>
                <c:pt idx="1">
                  <c:v>250.21132993317715</c:v>
                </c:pt>
                <c:pt idx="2">
                  <c:v>250.15255348733896</c:v>
                </c:pt>
                <c:pt idx="3">
                  <c:v>248.78110308444786</c:v>
                </c:pt>
                <c:pt idx="4">
                  <c:v>245.86187294115106</c:v>
                </c:pt>
                <c:pt idx="5">
                  <c:v>243.68714444513802</c:v>
                </c:pt>
                <c:pt idx="6">
                  <c:v>240.6307692615521</c:v>
                </c:pt>
                <c:pt idx="7">
                  <c:v>237.24132755154977</c:v>
                </c:pt>
                <c:pt idx="8">
                  <c:v>234.89026971802215</c:v>
                </c:pt>
                <c:pt idx="9">
                  <c:v>232.18655320946539</c:v>
                </c:pt>
                <c:pt idx="10">
                  <c:v>229.50242884952135</c:v>
                </c:pt>
                <c:pt idx="11">
                  <c:v>226.17176358535724</c:v>
                </c:pt>
                <c:pt idx="12">
                  <c:v>224.23214087269693</c:v>
                </c:pt>
                <c:pt idx="13">
                  <c:v>221.80271444471839</c:v>
                </c:pt>
                <c:pt idx="14">
                  <c:v>219.84349958344538</c:v>
                </c:pt>
                <c:pt idx="15">
                  <c:v>216.61079506234489</c:v>
                </c:pt>
                <c:pt idx="16">
                  <c:v>213.37809054124443</c:v>
                </c:pt>
                <c:pt idx="17">
                  <c:v>210.26293891182033</c:v>
                </c:pt>
                <c:pt idx="18">
                  <c:v>207.75514388939087</c:v>
                </c:pt>
                <c:pt idx="19">
                  <c:v>205.91348191979421</c:v>
                </c:pt>
                <c:pt idx="20">
                  <c:v>202.64159310146829</c:v>
                </c:pt>
                <c:pt idx="21">
                  <c:v>199.54603362065691</c:v>
                </c:pt>
                <c:pt idx="22">
                  <c:v>195.78434108701271</c:v>
                </c:pt>
                <c:pt idx="23">
                  <c:v>192.59082086313771</c:v>
                </c:pt>
                <c:pt idx="24">
                  <c:v>189.7303671656791</c:v>
                </c:pt>
                <c:pt idx="25">
                  <c:v>186.51725479319134</c:v>
                </c:pt>
                <c:pt idx="26">
                  <c:v>184.18578910827645</c:v>
                </c:pt>
                <c:pt idx="27">
                  <c:v>181.54084904555788</c:v>
                </c:pt>
                <c:pt idx="28">
                  <c:v>177.48527428272271</c:v>
                </c:pt>
                <c:pt idx="29">
                  <c:v>173.60602885740215</c:v>
                </c:pt>
                <c:pt idx="30">
                  <c:v>168.68839955560688</c:v>
                </c:pt>
                <c:pt idx="31">
                  <c:v>163.73158595658614</c:v>
                </c:pt>
                <c:pt idx="32">
                  <c:v>158.34374508808534</c:v>
                </c:pt>
                <c:pt idx="33">
                  <c:v>154.85634263501936</c:v>
                </c:pt>
                <c:pt idx="34">
                  <c:v>150.09545052212593</c:v>
                </c:pt>
                <c:pt idx="35">
                  <c:v>143.7867786688268</c:v>
                </c:pt>
                <c:pt idx="36">
                  <c:v>136.75319731685667</c:v>
                </c:pt>
                <c:pt idx="37">
                  <c:v>129.79798455933746</c:v>
                </c:pt>
                <c:pt idx="38">
                  <c:v>123.7244184893911</c:v>
                </c:pt>
                <c:pt idx="39">
                  <c:v>118.49331480979214</c:v>
                </c:pt>
                <c:pt idx="40">
                  <c:v>113.73242269689871</c:v>
                </c:pt>
                <c:pt idx="41">
                  <c:v>108.95193843539255</c:v>
                </c:pt>
                <c:pt idx="42">
                  <c:v>103.07429385157349</c:v>
                </c:pt>
                <c:pt idx="43">
                  <c:v>95.433355892608716</c:v>
                </c:pt>
                <c:pt idx="44">
                  <c:v>87.929562973933059</c:v>
                </c:pt>
                <c:pt idx="45">
                  <c:v>80.562915095546515</c:v>
                </c:pt>
                <c:pt idx="46">
                  <c:v>73.137490771321765</c:v>
                </c:pt>
                <c:pt idx="47">
                  <c:v>68.807625927908404</c:v>
                </c:pt>
                <c:pt idx="48">
                  <c:v>63.302232167731219</c:v>
                </c:pt>
                <c:pt idx="49">
                  <c:v>56.954376017206641</c:v>
                </c:pt>
                <c:pt idx="50">
                  <c:v>50.43019052916749</c:v>
                </c:pt>
                <c:pt idx="51">
                  <c:v>44.160702973093834</c:v>
                </c:pt>
                <c:pt idx="52">
                  <c:v>38.851230699043953</c:v>
                </c:pt>
                <c:pt idx="53">
                  <c:v>32.307453062392071</c:v>
                </c:pt>
                <c:pt idx="54">
                  <c:v>29.251077878806164</c:v>
                </c:pt>
                <c:pt idx="55">
                  <c:v>25.998781209092954</c:v>
                </c:pt>
                <c:pt idx="56">
                  <c:v>22.374233715737869</c:v>
                </c:pt>
                <c:pt idx="57">
                  <c:v>18.965199857122816</c:v>
                </c:pt>
                <c:pt idx="58">
                  <c:v>15.379836660993194</c:v>
                </c:pt>
                <c:pt idx="59">
                  <c:v>12.734896598274618</c:v>
                </c:pt>
                <c:pt idx="60">
                  <c:v>10.187917278619695</c:v>
                </c:pt>
                <c:pt idx="61">
                  <c:v>8.6989139840522007</c:v>
                </c:pt>
                <c:pt idx="62">
                  <c:v>7.2295028380974378</c:v>
                </c:pt>
                <c:pt idx="63">
                  <c:v>5.8188681379808642</c:v>
                </c:pt>
                <c:pt idx="64">
                  <c:v>4.6433392212170537</c:v>
                </c:pt>
                <c:pt idx="65">
                  <c:v>3.9576140197714968</c:v>
                </c:pt>
                <c:pt idx="66">
                  <c:v>3.2327045211004801</c:v>
                </c:pt>
                <c:pt idx="67">
                  <c:v>2.5665714682676541</c:v>
                </c:pt>
                <c:pt idx="68">
                  <c:v>1.9983991584984786</c:v>
                </c:pt>
                <c:pt idx="69">
                  <c:v>1.6261483348566053</c:v>
                </c:pt>
                <c:pt idx="70">
                  <c:v>1.0971603223128903</c:v>
                </c:pt>
                <c:pt idx="71">
                  <c:v>0.62694875560736585</c:v>
                </c:pt>
                <c:pt idx="72">
                  <c:v>0.35265867502914328</c:v>
                </c:pt>
                <c:pt idx="73">
                  <c:v>0.13714504028911129</c:v>
                </c:pt>
                <c:pt idx="74">
                  <c:v>7.8368594450920731E-2</c:v>
                </c:pt>
                <c:pt idx="75">
                  <c:v>7.8368594450920731E-2</c:v>
                </c:pt>
                <c:pt idx="76">
                  <c:v>3.9184297225460366E-2</c:v>
                </c:pt>
                <c:pt idx="77">
                  <c:v>3.9184297225460366E-2</c:v>
                </c:pt>
                <c:pt idx="78">
                  <c:v>3.9184297225460366E-2</c:v>
                </c:pt>
                <c:pt idx="79">
                  <c:v>1.9592148612730183E-2</c:v>
                </c:pt>
                <c:pt idx="80">
                  <c:v>1.9592148612730183E-2</c:v>
                </c:pt>
                <c:pt idx="81">
                  <c:v>1.9592148612730183E-2</c:v>
                </c:pt>
                <c:pt idx="82">
                  <c:v>1.9592148612730183E-2</c:v>
                </c:pt>
                <c:pt idx="83">
                  <c:v>1.9592148612730183E-2</c:v>
                </c:pt>
                <c:pt idx="84">
                  <c:v>1.9592148612730183E-2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F7-458B-93A7-0DA7498D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43888"/>
        <c:axId val="754038968"/>
      </c:lineChart>
      <c:dateAx>
        <c:axId val="754043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38968"/>
        <c:crosses val="autoZero"/>
        <c:auto val="1"/>
        <c:lblOffset val="100"/>
        <c:baseTimeUnit val="days"/>
      </c:dateAx>
      <c:valAx>
        <c:axId val="75403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Powys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date'!$B$1586:$B$1684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date'!$C$1586:$C$1684</c:f>
              <c:numCache>
                <c:formatCode>General</c:formatCode>
                <c:ptCount val="99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252</c:v>
                </c:pt>
                <c:pt idx="5">
                  <c:v>250</c:v>
                </c:pt>
                <c:pt idx="6">
                  <c:v>245</c:v>
                </c:pt>
                <c:pt idx="7">
                  <c:v>243</c:v>
                </c:pt>
                <c:pt idx="8">
                  <c:v>236</c:v>
                </c:pt>
                <c:pt idx="9">
                  <c:v>232</c:v>
                </c:pt>
                <c:pt idx="10">
                  <c:v>227</c:v>
                </c:pt>
                <c:pt idx="11">
                  <c:v>226</c:v>
                </c:pt>
                <c:pt idx="12">
                  <c:v>218</c:v>
                </c:pt>
                <c:pt idx="13">
                  <c:v>213</c:v>
                </c:pt>
                <c:pt idx="14">
                  <c:v>207</c:v>
                </c:pt>
                <c:pt idx="15">
                  <c:v>204</c:v>
                </c:pt>
                <c:pt idx="16">
                  <c:v>202</c:v>
                </c:pt>
                <c:pt idx="17">
                  <c:v>197</c:v>
                </c:pt>
                <c:pt idx="18">
                  <c:v>196</c:v>
                </c:pt>
                <c:pt idx="19">
                  <c:v>196</c:v>
                </c:pt>
                <c:pt idx="20">
                  <c:v>186</c:v>
                </c:pt>
                <c:pt idx="21">
                  <c:v>184</c:v>
                </c:pt>
                <c:pt idx="22">
                  <c:v>178</c:v>
                </c:pt>
                <c:pt idx="23">
                  <c:v>171</c:v>
                </c:pt>
                <c:pt idx="24">
                  <c:v>170</c:v>
                </c:pt>
                <c:pt idx="25">
                  <c:v>165</c:v>
                </c:pt>
                <c:pt idx="26">
                  <c:v>164</c:v>
                </c:pt>
                <c:pt idx="27">
                  <c:v>162</c:v>
                </c:pt>
                <c:pt idx="28">
                  <c:v>159</c:v>
                </c:pt>
                <c:pt idx="29">
                  <c:v>156</c:v>
                </c:pt>
                <c:pt idx="30">
                  <c:v>153</c:v>
                </c:pt>
                <c:pt idx="31">
                  <c:v>146</c:v>
                </c:pt>
                <c:pt idx="32">
                  <c:v>143</c:v>
                </c:pt>
                <c:pt idx="33">
                  <c:v>140</c:v>
                </c:pt>
                <c:pt idx="34">
                  <c:v>126</c:v>
                </c:pt>
                <c:pt idx="35">
                  <c:v>123</c:v>
                </c:pt>
                <c:pt idx="36">
                  <c:v>121</c:v>
                </c:pt>
                <c:pt idx="37">
                  <c:v>115</c:v>
                </c:pt>
                <c:pt idx="38">
                  <c:v>107</c:v>
                </c:pt>
                <c:pt idx="39">
                  <c:v>97</c:v>
                </c:pt>
                <c:pt idx="40">
                  <c:v>95</c:v>
                </c:pt>
                <c:pt idx="41">
                  <c:v>92</c:v>
                </c:pt>
                <c:pt idx="42">
                  <c:v>84</c:v>
                </c:pt>
                <c:pt idx="43">
                  <c:v>73</c:v>
                </c:pt>
                <c:pt idx="44">
                  <c:v>69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48</c:v>
                </c:pt>
                <c:pt idx="49">
                  <c:v>47</c:v>
                </c:pt>
                <c:pt idx="50">
                  <c:v>45</c:v>
                </c:pt>
                <c:pt idx="51">
                  <c:v>39</c:v>
                </c:pt>
                <c:pt idx="52">
                  <c:v>35</c:v>
                </c:pt>
                <c:pt idx="53">
                  <c:v>25</c:v>
                </c:pt>
                <c:pt idx="54">
                  <c:v>22</c:v>
                </c:pt>
                <c:pt idx="55">
                  <c:v>21</c:v>
                </c:pt>
                <c:pt idx="56">
                  <c:v>20</c:v>
                </c:pt>
                <c:pt idx="57">
                  <c:v>18</c:v>
                </c:pt>
                <c:pt idx="58">
                  <c:v>16</c:v>
                </c:pt>
                <c:pt idx="59">
                  <c:v>13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5</c:v>
                </c:pt>
                <c:pt idx="71">
                  <c:v>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A-44F2-AC8E-69780AA3813B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date'!$B$1586:$B$1684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date'!$F$1586:$F$1684</c:f>
              <c:numCache>
                <c:formatCode>0</c:formatCode>
                <c:ptCount val="99"/>
                <c:pt idx="0">
                  <c:v>33.016336396382499</c:v>
                </c:pt>
                <c:pt idx="1">
                  <c:v>33.016336396382499</c:v>
                </c:pt>
                <c:pt idx="2">
                  <c:v>33.008580620860677</c:v>
                </c:pt>
                <c:pt idx="3">
                  <c:v>32.827612525351576</c:v>
                </c:pt>
                <c:pt idx="4">
                  <c:v>32.442409007767907</c:v>
                </c:pt>
                <c:pt idx="5">
                  <c:v>32.155445313460618</c:v>
                </c:pt>
                <c:pt idx="6">
                  <c:v>31.752144986326037</c:v>
                </c:pt>
                <c:pt idx="7">
                  <c:v>31.304895264567822</c:v>
                </c:pt>
                <c:pt idx="8">
                  <c:v>30.994664243695073</c:v>
                </c:pt>
                <c:pt idx="9">
                  <c:v>30.637898569691409</c:v>
                </c:pt>
                <c:pt idx="10">
                  <c:v>30.283718154195018</c:v>
                </c:pt>
                <c:pt idx="11">
                  <c:v>29.844224207958622</c:v>
                </c:pt>
                <c:pt idx="12">
                  <c:v>29.588283615738604</c:v>
                </c:pt>
                <c:pt idx="13">
                  <c:v>29.267711560836759</c:v>
                </c:pt>
                <c:pt idx="14">
                  <c:v>29.009185710109467</c:v>
                </c:pt>
                <c:pt idx="15">
                  <c:v>28.582618056409437</c:v>
                </c:pt>
                <c:pt idx="16">
                  <c:v>28.156050402709404</c:v>
                </c:pt>
                <c:pt idx="17">
                  <c:v>27.744994300053008</c:v>
                </c:pt>
                <c:pt idx="18">
                  <c:v>27.414081211122074</c:v>
                </c:pt>
                <c:pt idx="19">
                  <c:v>27.17106691143842</c:v>
                </c:pt>
                <c:pt idx="20">
                  <c:v>26.739328740723842</c:v>
                </c:pt>
                <c:pt idx="21">
                  <c:v>26.33085789657472</c:v>
                </c:pt>
                <c:pt idx="22">
                  <c:v>25.834488263178319</c:v>
                </c:pt>
                <c:pt idx="23">
                  <c:v>25.413091126492834</c:v>
                </c:pt>
                <c:pt idx="24">
                  <c:v>25.035643384430987</c:v>
                </c:pt>
                <c:pt idx="25">
                  <c:v>24.611660989238224</c:v>
                </c:pt>
                <c:pt idx="26">
                  <c:v>24.30401522687275</c:v>
                </c:pt>
                <c:pt idx="27">
                  <c:v>23.955005328390904</c:v>
                </c:pt>
                <c:pt idx="28">
                  <c:v>23.419856817385408</c:v>
                </c:pt>
                <c:pt idx="29">
                  <c:v>22.907975632945369</c:v>
                </c:pt>
                <c:pt idx="30">
                  <c:v>22.259075747619868</c:v>
                </c:pt>
                <c:pt idx="31">
                  <c:v>21.605005345279817</c:v>
                </c:pt>
                <c:pt idx="32">
                  <c:v>20.894059255779762</c:v>
                </c:pt>
                <c:pt idx="33">
                  <c:v>20.433883241485184</c:v>
                </c:pt>
                <c:pt idx="34">
                  <c:v>19.805665424217864</c:v>
                </c:pt>
                <c:pt idx="35">
                  <c:v>18.97321218487598</c:v>
                </c:pt>
                <c:pt idx="36">
                  <c:v>18.045104380765</c:v>
                </c:pt>
                <c:pt idx="37">
                  <c:v>17.127337610683114</c:v>
                </c:pt>
                <c:pt idx="38">
                  <c:v>16.325907473428508</c:v>
                </c:pt>
                <c:pt idx="39">
                  <c:v>15.635643451986638</c:v>
                </c:pt>
                <c:pt idx="40">
                  <c:v>15.007425634719317</c:v>
                </c:pt>
                <c:pt idx="41">
                  <c:v>14.376622558944725</c:v>
                </c:pt>
                <c:pt idx="42">
                  <c:v>13.601045006762847</c:v>
                </c:pt>
                <c:pt idx="43">
                  <c:v>12.592794188926407</c:v>
                </c:pt>
                <c:pt idx="44">
                  <c:v>11.602640180640877</c:v>
                </c:pt>
                <c:pt idx="45">
                  <c:v>10.630582981906258</c:v>
                </c:pt>
                <c:pt idx="46">
                  <c:v>9.6507700076498217</c:v>
                </c:pt>
                <c:pt idx="47">
                  <c:v>9.0794278775425052</c:v>
                </c:pt>
                <c:pt idx="48">
                  <c:v>8.3529702369988144</c:v>
                </c:pt>
                <c:pt idx="49">
                  <c:v>7.5153464806423864</c:v>
                </c:pt>
                <c:pt idx="50">
                  <c:v>6.6544553977205032</c:v>
                </c:pt>
                <c:pt idx="51">
                  <c:v>5.8271726753931681</c:v>
                </c:pt>
                <c:pt idx="52">
                  <c:v>5.1265676199222057</c:v>
                </c:pt>
                <c:pt idx="53">
                  <c:v>4.2630912784930501</c:v>
                </c:pt>
                <c:pt idx="54">
                  <c:v>3.8597909513584741</c:v>
                </c:pt>
                <c:pt idx="55">
                  <c:v>3.4306380391511686</c:v>
                </c:pt>
                <c:pt idx="56">
                  <c:v>2.9523652153056781</c:v>
                </c:pt>
                <c:pt idx="57">
                  <c:v>2.5025302350401892</c:v>
                </c:pt>
                <c:pt idx="58">
                  <c:v>2.0294279282092447</c:v>
                </c:pt>
                <c:pt idx="59">
                  <c:v>1.6804180297273998</c:v>
                </c:pt>
                <c:pt idx="60">
                  <c:v>1.3443344237819199</c:v>
                </c:pt>
                <c:pt idx="61">
                  <c:v>1.1478547772291778</c:v>
                </c:pt>
                <c:pt idx="62">
                  <c:v>0.95396038918370851</c:v>
                </c:pt>
                <c:pt idx="63">
                  <c:v>0.76782177666005813</c:v>
                </c:pt>
                <c:pt idx="64">
                  <c:v>0.61270626622368274</c:v>
                </c:pt>
                <c:pt idx="65">
                  <c:v>0.52222221846913042</c:v>
                </c:pt>
                <c:pt idx="66">
                  <c:v>0.4265676537000323</c:v>
                </c:pt>
                <c:pt idx="67">
                  <c:v>0.3386688644527529</c:v>
                </c:pt>
                <c:pt idx="68">
                  <c:v>0.26369636774183813</c:v>
                </c:pt>
                <c:pt idx="69">
                  <c:v>0.21457645610365261</c:v>
                </c:pt>
                <c:pt idx="70">
                  <c:v>0.14477447640728369</c:v>
                </c:pt>
                <c:pt idx="71">
                  <c:v>8.2728272232733532E-2</c:v>
                </c:pt>
                <c:pt idx="72">
                  <c:v>4.6534653130912609E-2</c:v>
                </c:pt>
                <c:pt idx="73">
                  <c:v>1.8096809550910462E-2</c:v>
                </c:pt>
                <c:pt idx="74">
                  <c:v>1.0341034029091692E-2</c:v>
                </c:pt>
                <c:pt idx="75">
                  <c:v>1.0341034029091692E-2</c:v>
                </c:pt>
                <c:pt idx="76">
                  <c:v>5.1705170145458458E-3</c:v>
                </c:pt>
                <c:pt idx="77">
                  <c:v>5.1705170145458458E-3</c:v>
                </c:pt>
                <c:pt idx="78">
                  <c:v>5.1705170145458458E-3</c:v>
                </c:pt>
                <c:pt idx="79">
                  <c:v>2.5852585072729229E-3</c:v>
                </c:pt>
                <c:pt idx="80">
                  <c:v>2.5852585072729229E-3</c:v>
                </c:pt>
                <c:pt idx="81">
                  <c:v>2.5852585072729229E-3</c:v>
                </c:pt>
                <c:pt idx="82">
                  <c:v>2.5852585072729229E-3</c:v>
                </c:pt>
                <c:pt idx="83">
                  <c:v>2.5852585072729229E-3</c:v>
                </c:pt>
                <c:pt idx="84">
                  <c:v>2.5852585072729229E-3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A-44F2-AC8E-69780AA3813B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date'!$B$1586:$B$1684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date'!$G$1586:$G$1684</c:f>
              <c:numCache>
                <c:formatCode>0</c:formatCode>
                <c:ptCount val="99"/>
                <c:pt idx="0">
                  <c:v>159.0652340071405</c:v>
                </c:pt>
                <c:pt idx="1">
                  <c:v>159.0652340071405</c:v>
                </c:pt>
                <c:pt idx="2">
                  <c:v>159.0278684365492</c:v>
                </c:pt>
                <c:pt idx="3">
                  <c:v>158.15600512275233</c:v>
                </c:pt>
                <c:pt idx="4">
                  <c:v>156.30018178338472</c:v>
                </c:pt>
                <c:pt idx="5">
                  <c:v>154.91765567150682</c:v>
                </c:pt>
                <c:pt idx="6">
                  <c:v>152.97464600075949</c:v>
                </c:pt>
                <c:pt idx="7">
                  <c:v>150.81989809666152</c:v>
                </c:pt>
                <c:pt idx="8">
                  <c:v>149.32527527300974</c:v>
                </c:pt>
                <c:pt idx="9">
                  <c:v>147.60645902581018</c:v>
                </c:pt>
                <c:pt idx="10">
                  <c:v>145.90009796880776</c:v>
                </c:pt>
                <c:pt idx="11">
                  <c:v>143.78271563530106</c:v>
                </c:pt>
                <c:pt idx="12">
                  <c:v>142.54965180578836</c:v>
                </c:pt>
                <c:pt idx="13">
                  <c:v>141.00520822134817</c:v>
                </c:pt>
                <c:pt idx="14">
                  <c:v>139.75968920163837</c:v>
                </c:pt>
                <c:pt idx="15">
                  <c:v>137.70458281911718</c:v>
                </c:pt>
                <c:pt idx="16">
                  <c:v>135.64947643659596</c:v>
                </c:pt>
                <c:pt idx="17">
                  <c:v>133.66910119525735</c:v>
                </c:pt>
                <c:pt idx="18">
                  <c:v>132.07483685002879</c:v>
                </c:pt>
                <c:pt idx="19">
                  <c:v>130.90404897150157</c:v>
                </c:pt>
                <c:pt idx="20">
                  <c:v>128.82403220858617</c:v>
                </c:pt>
                <c:pt idx="21">
                  <c:v>126.85611215744467</c:v>
                </c:pt>
                <c:pt idx="22">
                  <c:v>124.46471563960183</c:v>
                </c:pt>
                <c:pt idx="23">
                  <c:v>122.43451963747484</c:v>
                </c:pt>
                <c:pt idx="24">
                  <c:v>120.61606186869849</c:v>
                </c:pt>
                <c:pt idx="25">
                  <c:v>118.57341067637441</c:v>
                </c:pt>
                <c:pt idx="26">
                  <c:v>117.09124304291973</c:v>
                </c:pt>
                <c:pt idx="27">
                  <c:v>115.40979236631148</c:v>
                </c:pt>
                <c:pt idx="28">
                  <c:v>112.83156799551216</c:v>
                </c:pt>
                <c:pt idx="29">
                  <c:v>110.36544033648673</c:v>
                </c:pt>
                <c:pt idx="30">
                  <c:v>107.23918759701509</c:v>
                </c:pt>
                <c:pt idx="31">
                  <c:v>104.08802447714925</c:v>
                </c:pt>
                <c:pt idx="32">
                  <c:v>100.66284717294727</c:v>
                </c:pt>
                <c:pt idx="33">
                  <c:v>98.445823317863784</c:v>
                </c:pt>
                <c:pt idx="34">
                  <c:v>95.419212099968945</c:v>
                </c:pt>
                <c:pt idx="35">
                  <c:v>91.408640856503339</c:v>
                </c:pt>
                <c:pt idx="36">
                  <c:v>86.937227575745098</c:v>
                </c:pt>
                <c:pt idx="37">
                  <c:v>82.515635055775249</c:v>
                </c:pt>
                <c:pt idx="38">
                  <c:v>78.654526094674821</c:v>
                </c:pt>
                <c:pt idx="39">
                  <c:v>75.328990312049626</c:v>
                </c:pt>
                <c:pt idx="40">
                  <c:v>72.302379094154773</c:v>
                </c:pt>
                <c:pt idx="41">
                  <c:v>69.263312686062818</c:v>
                </c:pt>
                <c:pt idx="42">
                  <c:v>65.52675562693338</c:v>
                </c:pt>
                <c:pt idx="43">
                  <c:v>60.669231450065098</c:v>
                </c:pt>
                <c:pt idx="44">
                  <c:v>55.898893604576507</c:v>
                </c:pt>
                <c:pt idx="45">
                  <c:v>51.2157420904676</c:v>
                </c:pt>
                <c:pt idx="46">
                  <c:v>46.495225005767402</c:v>
                </c:pt>
                <c:pt idx="47">
                  <c:v>43.742627972208709</c:v>
                </c:pt>
                <c:pt idx="48">
                  <c:v>40.242719526824125</c:v>
                </c:pt>
                <c:pt idx="49">
                  <c:v>36.20723790296433</c:v>
                </c:pt>
                <c:pt idx="50">
                  <c:v>32.059659567330641</c:v>
                </c:pt>
                <c:pt idx="51">
                  <c:v>28.073998704259235</c:v>
                </c:pt>
                <c:pt idx="52">
                  <c:v>24.698642160845633</c:v>
                </c:pt>
                <c:pt idx="53">
                  <c:v>20.538608635014853</c:v>
                </c:pt>
                <c:pt idx="54">
                  <c:v>18.595598964267541</c:v>
                </c:pt>
                <c:pt idx="55">
                  <c:v>16.528037391549248</c:v>
                </c:pt>
                <c:pt idx="56">
                  <c:v>14.223827205086089</c:v>
                </c:pt>
                <c:pt idx="57">
                  <c:v>12.056624110791011</c:v>
                </c:pt>
                <c:pt idx="58">
                  <c:v>9.7773243047220486</c:v>
                </c:pt>
                <c:pt idx="59">
                  <c:v>8.0958736281137984</c:v>
                </c:pt>
                <c:pt idx="60">
                  <c:v>6.4766989024910391</c:v>
                </c:pt>
                <c:pt idx="61">
                  <c:v>5.5301044475115795</c:v>
                </c:pt>
                <c:pt idx="62">
                  <c:v>4.5959651827292181</c:v>
                </c:pt>
                <c:pt idx="63">
                  <c:v>3.6991914885381512</c:v>
                </c:pt>
                <c:pt idx="64">
                  <c:v>2.9518800767122619</c:v>
                </c:pt>
                <c:pt idx="65">
                  <c:v>2.5159484198138267</c:v>
                </c:pt>
                <c:pt idx="66">
                  <c:v>2.055106382521195</c:v>
                </c:pt>
                <c:pt idx="67">
                  <c:v>1.6316299158198579</c:v>
                </c:pt>
                <c:pt idx="68">
                  <c:v>1.2704294001040115</c:v>
                </c:pt>
                <c:pt idx="69">
                  <c:v>1.0337807863591466</c:v>
                </c:pt>
                <c:pt idx="70">
                  <c:v>0.69749065103749652</c:v>
                </c:pt>
                <c:pt idx="71">
                  <c:v>0.39856608630714085</c:v>
                </c:pt>
                <c:pt idx="72">
                  <c:v>0.22419342354776672</c:v>
                </c:pt>
                <c:pt idx="73">
                  <c:v>8.7186331379687065E-2</c:v>
                </c:pt>
                <c:pt idx="74">
                  <c:v>4.9820760788392607E-2</c:v>
                </c:pt>
                <c:pt idx="75">
                  <c:v>4.9820760788392607E-2</c:v>
                </c:pt>
                <c:pt idx="76">
                  <c:v>2.4910380394196303E-2</c:v>
                </c:pt>
                <c:pt idx="77">
                  <c:v>2.4910380394196303E-2</c:v>
                </c:pt>
                <c:pt idx="78">
                  <c:v>2.4910380394196303E-2</c:v>
                </c:pt>
                <c:pt idx="79">
                  <c:v>1.2455190197098152E-2</c:v>
                </c:pt>
                <c:pt idx="80">
                  <c:v>1.2455190197098152E-2</c:v>
                </c:pt>
                <c:pt idx="81">
                  <c:v>1.2455190197098152E-2</c:v>
                </c:pt>
                <c:pt idx="82">
                  <c:v>1.2455190197098152E-2</c:v>
                </c:pt>
                <c:pt idx="83">
                  <c:v>1.2455190197098152E-2</c:v>
                </c:pt>
                <c:pt idx="84">
                  <c:v>1.2455190197098152E-2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A-44F2-AC8E-69780AA3813B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date'!$B$1586:$B$1684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date'!$H$1586:$H$1684</c:f>
              <c:numCache>
                <c:formatCode>0</c:formatCode>
                <c:ptCount val="99"/>
                <c:pt idx="0">
                  <c:v>145.91523942276805</c:v>
                </c:pt>
                <c:pt idx="1">
                  <c:v>145.91523942276805</c:v>
                </c:pt>
                <c:pt idx="2">
                  <c:v>145.88096288073783</c:v>
                </c:pt>
                <c:pt idx="3">
                  <c:v>145.08117690003201</c:v>
                </c:pt>
                <c:pt idx="4">
                  <c:v>143.37877531252968</c:v>
                </c:pt>
                <c:pt idx="5">
                  <c:v>142.11054325741048</c:v>
                </c:pt>
                <c:pt idx="6">
                  <c:v>140.32816307183754</c:v>
                </c:pt>
                <c:pt idx="7">
                  <c:v>138.35154914809323</c:v>
                </c:pt>
                <c:pt idx="8">
                  <c:v>136.98048746688329</c:v>
                </c:pt>
                <c:pt idx="9">
                  <c:v>135.40376653349185</c:v>
                </c:pt>
                <c:pt idx="10">
                  <c:v>133.83847111411049</c:v>
                </c:pt>
                <c:pt idx="11">
                  <c:v>131.89613373239641</c:v>
                </c:pt>
                <c:pt idx="12">
                  <c:v>130.7650078453982</c:v>
                </c:pt>
                <c:pt idx="13">
                  <c:v>129.34824410814792</c:v>
                </c:pt>
                <c:pt idx="14">
                  <c:v>128.20569270713966</c:v>
                </c:pt>
                <c:pt idx="15">
                  <c:v>126.32048289547598</c:v>
                </c:pt>
                <c:pt idx="16">
                  <c:v>124.43527308381231</c:v>
                </c:pt>
                <c:pt idx="17">
                  <c:v>122.61861635620913</c:v>
                </c:pt>
                <c:pt idx="18">
                  <c:v>121.15615056291853</c:v>
                </c:pt>
                <c:pt idx="19">
                  <c:v>120.08215224597075</c:v>
                </c:pt>
                <c:pt idx="20">
                  <c:v>118.17409140628691</c:v>
                </c:pt>
                <c:pt idx="21">
                  <c:v>116.36886019269382</c:v>
                </c:pt>
                <c:pt idx="22">
                  <c:v>114.17516150275792</c:v>
                </c:pt>
                <c:pt idx="23">
                  <c:v>112.3128027191144</c:v>
                </c:pt>
                <c:pt idx="24">
                  <c:v>110.64467767364231</c:v>
                </c:pt>
                <c:pt idx="25">
                  <c:v>108.77089337598872</c:v>
                </c:pt>
                <c:pt idx="26">
                  <c:v>107.41125720878887</c:v>
                </c:pt>
                <c:pt idx="27">
                  <c:v>105.86881281742768</c:v>
                </c:pt>
                <c:pt idx="28">
                  <c:v>103.50373141734053</c:v>
                </c:pt>
                <c:pt idx="29">
                  <c:v>101.24147964334412</c:v>
                </c:pt>
                <c:pt idx="30">
                  <c:v>98.373675626813323</c:v>
                </c:pt>
                <c:pt idx="31">
                  <c:v>95.48302058226237</c:v>
                </c:pt>
                <c:pt idx="32">
                  <c:v>92.341004229489585</c:v>
                </c:pt>
                <c:pt idx="33">
                  <c:v>90.307262735694835</c:v>
                </c:pt>
                <c:pt idx="34">
                  <c:v>87.530862831244704</c:v>
                </c:pt>
                <c:pt idx="35">
                  <c:v>83.851847319998029</c:v>
                </c:pt>
                <c:pt idx="36">
                  <c:v>79.750087790378288</c:v>
                </c:pt>
                <c:pt idx="37">
                  <c:v>75.694030316798873</c:v>
                </c:pt>
                <c:pt idx="38">
                  <c:v>72.152120973673192</c:v>
                </c:pt>
                <c:pt idx="39">
                  <c:v>69.101508732981074</c:v>
                </c:pt>
                <c:pt idx="40">
                  <c:v>66.325108828530944</c:v>
                </c:pt>
                <c:pt idx="41">
                  <c:v>63.537283410070721</c:v>
                </c:pt>
                <c:pt idx="42">
                  <c:v>60.10962920704587</c:v>
                </c:pt>
                <c:pt idx="43">
                  <c:v>55.653678743113559</c:v>
                </c:pt>
                <c:pt idx="44">
                  <c:v>51.277706877251823</c:v>
                </c:pt>
                <c:pt idx="45">
                  <c:v>46.981713609460677</c:v>
                </c:pt>
                <c:pt idx="46">
                  <c:v>42.651443799639274</c:v>
                </c:pt>
                <c:pt idx="47">
                  <c:v>40.126405203410968</c:v>
                </c:pt>
                <c:pt idx="48">
                  <c:v>36.915835766577686</c:v>
                </c:pt>
                <c:pt idx="49">
                  <c:v>33.213969227310841</c:v>
                </c:pt>
                <c:pt idx="50">
                  <c:v>29.409273061953254</c:v>
                </c:pt>
                <c:pt idx="51">
                  <c:v>25.753108578726742</c:v>
                </c:pt>
                <c:pt idx="52">
                  <c:v>22.656794281994291</c:v>
                </c:pt>
                <c:pt idx="53">
                  <c:v>18.840672602626618</c:v>
                </c:pt>
                <c:pt idx="54">
                  <c:v>17.058292417053693</c:v>
                </c:pt>
                <c:pt idx="55">
                  <c:v>15.16165709137994</c:v>
                </c:pt>
                <c:pt idx="56">
                  <c:v>13.047936999514613</c:v>
                </c:pt>
                <c:pt idx="57">
                  <c:v>11.059897561760199</c:v>
                </c:pt>
                <c:pt idx="58">
                  <c:v>8.969028497915037</c:v>
                </c:pt>
                <c:pt idx="59">
                  <c:v>7.426584106553852</c:v>
                </c:pt>
                <c:pt idx="60">
                  <c:v>5.9412672852430815</c:v>
                </c:pt>
                <c:pt idx="61">
                  <c:v>5.0729282204767845</c:v>
                </c:pt>
                <c:pt idx="62">
                  <c:v>4.2160146697205709</c:v>
                </c:pt>
                <c:pt idx="63">
                  <c:v>3.3933776609946062</c:v>
                </c:pt>
                <c:pt idx="64">
                  <c:v>2.7078468203896353</c:v>
                </c:pt>
                <c:pt idx="65">
                  <c:v>2.3079538300367357</c:v>
                </c:pt>
                <c:pt idx="66">
                  <c:v>1.8852098116636702</c:v>
                </c:pt>
                <c:pt idx="67">
                  <c:v>1.4967423353208531</c:v>
                </c:pt>
                <c:pt idx="68">
                  <c:v>1.1654024290284506</c:v>
                </c:pt>
                <c:pt idx="69">
                  <c:v>0.94831766283687646</c:v>
                </c:pt>
                <c:pt idx="70">
                  <c:v>0.63982878456463954</c:v>
                </c:pt>
                <c:pt idx="71">
                  <c:v>0.36561644832265117</c:v>
                </c:pt>
                <c:pt idx="72">
                  <c:v>0.20565925218149128</c:v>
                </c:pt>
                <c:pt idx="73">
                  <c:v>7.9978598070579943E-2</c:v>
                </c:pt>
                <c:pt idx="74">
                  <c:v>4.5702056040331396E-2</c:v>
                </c:pt>
                <c:pt idx="75">
                  <c:v>4.5702056040331396E-2</c:v>
                </c:pt>
                <c:pt idx="76">
                  <c:v>2.2851028020165698E-2</c:v>
                </c:pt>
                <c:pt idx="77">
                  <c:v>2.2851028020165698E-2</c:v>
                </c:pt>
                <c:pt idx="78">
                  <c:v>2.2851028020165698E-2</c:v>
                </c:pt>
                <c:pt idx="79">
                  <c:v>1.1425514010082849E-2</c:v>
                </c:pt>
                <c:pt idx="80">
                  <c:v>1.1425514010082849E-2</c:v>
                </c:pt>
                <c:pt idx="81">
                  <c:v>1.1425514010082849E-2</c:v>
                </c:pt>
                <c:pt idx="82">
                  <c:v>1.1425514010082849E-2</c:v>
                </c:pt>
                <c:pt idx="83">
                  <c:v>1.1425514010082849E-2</c:v>
                </c:pt>
                <c:pt idx="84">
                  <c:v>1.1425514010082849E-2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A-44F2-AC8E-69780AA3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21208"/>
        <c:axId val="757824160"/>
      </c:lineChart>
      <c:dateAx>
        <c:axId val="757821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24160"/>
        <c:crosses val="autoZero"/>
        <c:auto val="1"/>
        <c:lblOffset val="100"/>
        <c:baseTimeUnit val="days"/>
      </c:dateAx>
      <c:valAx>
        <c:axId val="75782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2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Rhondda</a:t>
            </a:r>
            <a:r>
              <a:rPr lang="en-GB" baseline="0"/>
              <a:t> Cynon Taf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date'!$C$1685:$C$1783</c:f>
              <c:numCache>
                <c:formatCode>General</c:formatCode>
                <c:ptCount val="99"/>
                <c:pt idx="0">
                  <c:v>1489</c:v>
                </c:pt>
                <c:pt idx="1">
                  <c:v>1489</c:v>
                </c:pt>
                <c:pt idx="2">
                  <c:v>1489</c:v>
                </c:pt>
                <c:pt idx="3">
                  <c:v>1481</c:v>
                </c:pt>
                <c:pt idx="4">
                  <c:v>1454</c:v>
                </c:pt>
                <c:pt idx="5">
                  <c:v>1436</c:v>
                </c:pt>
                <c:pt idx="6">
                  <c:v>1413</c:v>
                </c:pt>
                <c:pt idx="7">
                  <c:v>1390</c:v>
                </c:pt>
                <c:pt idx="8">
                  <c:v>1372</c:v>
                </c:pt>
                <c:pt idx="9">
                  <c:v>1352</c:v>
                </c:pt>
                <c:pt idx="10">
                  <c:v>1334</c:v>
                </c:pt>
                <c:pt idx="11">
                  <c:v>1311</c:v>
                </c:pt>
                <c:pt idx="12">
                  <c:v>1301</c:v>
                </c:pt>
                <c:pt idx="13">
                  <c:v>1288</c:v>
                </c:pt>
                <c:pt idx="14">
                  <c:v>1273</c:v>
                </c:pt>
                <c:pt idx="15">
                  <c:v>1251</c:v>
                </c:pt>
                <c:pt idx="16">
                  <c:v>1241</c:v>
                </c:pt>
                <c:pt idx="17">
                  <c:v>1204</c:v>
                </c:pt>
                <c:pt idx="18">
                  <c:v>1194</c:v>
                </c:pt>
                <c:pt idx="19">
                  <c:v>1179</c:v>
                </c:pt>
                <c:pt idx="20">
                  <c:v>1163</c:v>
                </c:pt>
                <c:pt idx="21">
                  <c:v>1146</c:v>
                </c:pt>
                <c:pt idx="22">
                  <c:v>1127</c:v>
                </c:pt>
                <c:pt idx="23">
                  <c:v>1112</c:v>
                </c:pt>
                <c:pt idx="24">
                  <c:v>1085</c:v>
                </c:pt>
                <c:pt idx="25">
                  <c:v>1064</c:v>
                </c:pt>
                <c:pt idx="26">
                  <c:v>1053</c:v>
                </c:pt>
                <c:pt idx="27">
                  <c:v>1039</c:v>
                </c:pt>
                <c:pt idx="28">
                  <c:v>1005</c:v>
                </c:pt>
                <c:pt idx="29">
                  <c:v>984</c:v>
                </c:pt>
                <c:pt idx="30">
                  <c:v>941</c:v>
                </c:pt>
                <c:pt idx="31">
                  <c:v>912</c:v>
                </c:pt>
                <c:pt idx="32">
                  <c:v>878</c:v>
                </c:pt>
                <c:pt idx="33">
                  <c:v>855</c:v>
                </c:pt>
                <c:pt idx="34">
                  <c:v>833</c:v>
                </c:pt>
                <c:pt idx="35">
                  <c:v>790</c:v>
                </c:pt>
                <c:pt idx="36">
                  <c:v>733</c:v>
                </c:pt>
                <c:pt idx="37">
                  <c:v>687</c:v>
                </c:pt>
                <c:pt idx="38">
                  <c:v>659</c:v>
                </c:pt>
                <c:pt idx="39">
                  <c:v>628</c:v>
                </c:pt>
                <c:pt idx="40">
                  <c:v>607</c:v>
                </c:pt>
                <c:pt idx="41">
                  <c:v>574</c:v>
                </c:pt>
                <c:pt idx="42">
                  <c:v>542</c:v>
                </c:pt>
                <c:pt idx="43">
                  <c:v>500</c:v>
                </c:pt>
                <c:pt idx="44">
                  <c:v>451</c:v>
                </c:pt>
                <c:pt idx="45">
                  <c:v>406</c:v>
                </c:pt>
                <c:pt idx="46">
                  <c:v>368</c:v>
                </c:pt>
                <c:pt idx="47">
                  <c:v>346</c:v>
                </c:pt>
                <c:pt idx="48">
                  <c:v>314</c:v>
                </c:pt>
                <c:pt idx="49">
                  <c:v>272</c:v>
                </c:pt>
                <c:pt idx="50">
                  <c:v>233</c:v>
                </c:pt>
                <c:pt idx="51">
                  <c:v>193</c:v>
                </c:pt>
                <c:pt idx="52">
                  <c:v>166</c:v>
                </c:pt>
                <c:pt idx="53">
                  <c:v>129</c:v>
                </c:pt>
                <c:pt idx="54">
                  <c:v>113</c:v>
                </c:pt>
                <c:pt idx="55">
                  <c:v>99</c:v>
                </c:pt>
                <c:pt idx="56">
                  <c:v>62</c:v>
                </c:pt>
                <c:pt idx="57">
                  <c:v>45</c:v>
                </c:pt>
                <c:pt idx="58">
                  <c:v>32</c:v>
                </c:pt>
                <c:pt idx="59">
                  <c:v>21</c:v>
                </c:pt>
                <c:pt idx="60">
                  <c:v>15</c:v>
                </c:pt>
                <c:pt idx="61">
                  <c:v>10</c:v>
                </c:pt>
                <c:pt idx="62">
                  <c:v>9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1-4690-A9F4-D5FEACDA6D9C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date'!$F$1685:$F$1783</c:f>
              <c:numCache>
                <c:formatCode>0</c:formatCode>
                <c:ptCount val="99"/>
                <c:pt idx="0">
                  <c:v>734.82264583453127</c:v>
                </c:pt>
                <c:pt idx="1">
                  <c:v>734.82264583453127</c:v>
                </c:pt>
                <c:pt idx="2">
                  <c:v>734.65003069573993</c:v>
                </c:pt>
                <c:pt idx="3">
                  <c:v>730.62234412394309</c:v>
                </c:pt>
                <c:pt idx="4">
                  <c:v>722.04912556397562</c:v>
                </c:pt>
                <c:pt idx="5">
                  <c:v>715.66236542869785</c:v>
                </c:pt>
                <c:pt idx="6">
                  <c:v>706.68637821155062</c:v>
                </c:pt>
                <c:pt idx="7">
                  <c:v>696.73223854125274</c:v>
                </c:pt>
                <c:pt idx="8">
                  <c:v>689.82763298960106</c:v>
                </c:pt>
                <c:pt idx="9">
                  <c:v>681.88733660520165</c:v>
                </c:pt>
                <c:pt idx="10">
                  <c:v>674.00457860039921</c:v>
                </c:pt>
                <c:pt idx="11">
                  <c:v>664.22305406889268</c:v>
                </c:pt>
                <c:pt idx="12">
                  <c:v>658.52675448878006</c:v>
                </c:pt>
                <c:pt idx="13">
                  <c:v>651.39199541873995</c:v>
                </c:pt>
                <c:pt idx="14">
                  <c:v>645.63815745903025</c:v>
                </c:pt>
                <c:pt idx="15">
                  <c:v>636.14432482550922</c:v>
                </c:pt>
                <c:pt idx="16">
                  <c:v>626.65049219198806</c:v>
                </c:pt>
                <c:pt idx="17">
                  <c:v>617.5018898360496</c:v>
                </c:pt>
                <c:pt idx="18">
                  <c:v>610.13697724762108</c:v>
                </c:pt>
                <c:pt idx="19">
                  <c:v>604.72836956549395</c:v>
                </c:pt>
                <c:pt idx="20">
                  <c:v>595.11946017277864</c:v>
                </c:pt>
                <c:pt idx="21">
                  <c:v>586.02839619643726</c:v>
                </c:pt>
                <c:pt idx="22">
                  <c:v>574.98102731379458</c:v>
                </c:pt>
                <c:pt idx="23">
                  <c:v>565.6022714394677</c:v>
                </c:pt>
                <c:pt idx="24">
                  <c:v>557.20166801829146</c:v>
                </c:pt>
                <c:pt idx="25">
                  <c:v>547.7653737643675</c:v>
                </c:pt>
                <c:pt idx="26">
                  <c:v>540.91830659231289</c:v>
                </c:pt>
                <c:pt idx="27">
                  <c:v>533.15062534670471</c:v>
                </c:pt>
                <c:pt idx="28">
                  <c:v>521.24018077010555</c:v>
                </c:pt>
                <c:pt idx="29">
                  <c:v>509.84758160988031</c:v>
                </c:pt>
                <c:pt idx="30">
                  <c:v>495.40544833100887</c:v>
                </c:pt>
                <c:pt idx="31">
                  <c:v>480.84823829294322</c:v>
                </c:pt>
                <c:pt idx="32">
                  <c:v>465.02518390374144</c:v>
                </c:pt>
                <c:pt idx="33">
                  <c:v>454.78335233545806</c:v>
                </c:pt>
                <c:pt idx="34">
                  <c:v>440.80152609336341</c:v>
                </c:pt>
                <c:pt idx="35">
                  <c:v>422.274167863098</c:v>
                </c:pt>
                <c:pt idx="36">
                  <c:v>401.61788958774002</c:v>
                </c:pt>
                <c:pt idx="37">
                  <c:v>381.19176483077047</c:v>
                </c:pt>
                <c:pt idx="38">
                  <c:v>363.35486715567026</c:v>
                </c:pt>
                <c:pt idx="39">
                  <c:v>347.99211980324526</c:v>
                </c:pt>
                <c:pt idx="40">
                  <c:v>334.01029356115055</c:v>
                </c:pt>
                <c:pt idx="41">
                  <c:v>319.97092893945882</c:v>
                </c:pt>
                <c:pt idx="42">
                  <c:v>302.70941506032955</c:v>
                </c:pt>
                <c:pt idx="43">
                  <c:v>280.26944701746157</c:v>
                </c:pt>
                <c:pt idx="44">
                  <c:v>258.23224763177325</c:v>
                </c:pt>
                <c:pt idx="45">
                  <c:v>236.59781690326463</c:v>
                </c:pt>
                <c:pt idx="46">
                  <c:v>214.7907710359647</c:v>
                </c:pt>
                <c:pt idx="47">
                  <c:v>202.07478914500618</c:v>
                </c:pt>
                <c:pt idx="48">
                  <c:v>185.90650447822179</c:v>
                </c:pt>
                <c:pt idx="49">
                  <c:v>167.26406948876223</c:v>
                </c:pt>
                <c:pt idx="50">
                  <c:v>148.10378908292878</c:v>
                </c:pt>
                <c:pt idx="51">
                  <c:v>129.69150761185759</c:v>
                </c:pt>
                <c:pt idx="52">
                  <c:v>114.09860674104419</c:v>
                </c:pt>
                <c:pt idx="53">
                  <c:v>94.880787955613656</c:v>
                </c:pt>
                <c:pt idx="54">
                  <c:v>85.904800738466463</c:v>
                </c:pt>
                <c:pt idx="55">
                  <c:v>76.353429725348292</c:v>
                </c:pt>
                <c:pt idx="56">
                  <c:v>65.708829499885269</c:v>
                </c:pt>
                <c:pt idx="57">
                  <c:v>55.697151449990308</c:v>
                </c:pt>
                <c:pt idx="58">
                  <c:v>45.167627983721481</c:v>
                </c:pt>
                <c:pt idx="59">
                  <c:v>37.399946738113329</c:v>
                </c:pt>
                <c:pt idx="60">
                  <c:v>29.919957390490662</c:v>
                </c:pt>
                <c:pt idx="61">
                  <c:v>25.547040541111258</c:v>
                </c:pt>
                <c:pt idx="62">
                  <c:v>21.231662071328952</c:v>
                </c:pt>
                <c:pt idx="63">
                  <c:v>17.088898740337935</c:v>
                </c:pt>
                <c:pt idx="64">
                  <c:v>13.63659596451209</c:v>
                </c:pt>
                <c:pt idx="65">
                  <c:v>11.622752678613681</c:v>
                </c:pt>
                <c:pt idx="66">
                  <c:v>9.493832633521075</c:v>
                </c:pt>
                <c:pt idx="67">
                  <c:v>7.5375277272197634</c:v>
                </c:pt>
                <c:pt idx="68">
                  <c:v>5.8689147189039375</c:v>
                </c:pt>
                <c:pt idx="69">
                  <c:v>4.7756855065590864</c:v>
                </c:pt>
                <c:pt idx="70">
                  <c:v>3.2221492574374562</c:v>
                </c:pt>
                <c:pt idx="71">
                  <c:v>1.8412281471071177</c:v>
                </c:pt>
                <c:pt idx="72">
                  <c:v>1.0356908327477536</c:v>
                </c:pt>
                <c:pt idx="73">
                  <c:v>0.40276865717968202</c:v>
                </c:pt>
                <c:pt idx="74">
                  <c:v>0.23015351838838971</c:v>
                </c:pt>
                <c:pt idx="75">
                  <c:v>0.23015351838838971</c:v>
                </c:pt>
                <c:pt idx="76">
                  <c:v>0.11507675919419486</c:v>
                </c:pt>
                <c:pt idx="77">
                  <c:v>0.11507675919419486</c:v>
                </c:pt>
                <c:pt idx="78">
                  <c:v>0.11507675919419486</c:v>
                </c:pt>
                <c:pt idx="79">
                  <c:v>5.7538379597097428E-2</c:v>
                </c:pt>
                <c:pt idx="80">
                  <c:v>5.7538379597097428E-2</c:v>
                </c:pt>
                <c:pt idx="81">
                  <c:v>5.7538379597097428E-2</c:v>
                </c:pt>
                <c:pt idx="82">
                  <c:v>5.7538379597097428E-2</c:v>
                </c:pt>
                <c:pt idx="83">
                  <c:v>5.7538379597097428E-2</c:v>
                </c:pt>
                <c:pt idx="84">
                  <c:v>5.7538379597097428E-2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1-4690-A9F4-D5FEACDA6D9C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date'!$G$1685:$G$1783</c:f>
              <c:numCache>
                <c:formatCode>0</c:formatCode>
                <c:ptCount val="99"/>
                <c:pt idx="0">
                  <c:v>750.41601556328987</c:v>
                </c:pt>
                <c:pt idx="1">
                  <c:v>750.41601556328987</c:v>
                </c:pt>
                <c:pt idx="2">
                  <c:v>750.23973742949534</c:v>
                </c:pt>
                <c:pt idx="3">
                  <c:v>746.12658097428982</c:v>
                </c:pt>
                <c:pt idx="4">
                  <c:v>737.37143366249506</c:v>
                </c:pt>
                <c:pt idx="5">
                  <c:v>730.84914271209766</c:v>
                </c:pt>
                <c:pt idx="6">
                  <c:v>721.68267975478238</c:v>
                </c:pt>
                <c:pt idx="7">
                  <c:v>711.51730737263154</c:v>
                </c:pt>
                <c:pt idx="8">
                  <c:v>704.46618202085051</c:v>
                </c:pt>
                <c:pt idx="9">
                  <c:v>696.35738786630247</c:v>
                </c:pt>
                <c:pt idx="10">
                  <c:v>688.30735308968576</c:v>
                </c:pt>
                <c:pt idx="11">
                  <c:v>678.31825884132945</c:v>
                </c:pt>
                <c:pt idx="12">
                  <c:v>672.50108042611009</c:v>
                </c:pt>
                <c:pt idx="13">
                  <c:v>665.21491756260309</c:v>
                </c:pt>
                <c:pt idx="14">
                  <c:v>659.33897976945229</c:v>
                </c:pt>
                <c:pt idx="15">
                  <c:v>649.64368241075351</c:v>
                </c:pt>
                <c:pt idx="16">
                  <c:v>639.94838505205462</c:v>
                </c:pt>
                <c:pt idx="17">
                  <c:v>630.60564396094492</c:v>
                </c:pt>
                <c:pt idx="18">
                  <c:v>623.08444358571182</c:v>
                </c:pt>
                <c:pt idx="19">
                  <c:v>617.56106206015011</c:v>
                </c:pt>
                <c:pt idx="20">
                  <c:v>607.74824594558822</c:v>
                </c:pt>
                <c:pt idx="21">
                  <c:v>598.46426423240996</c:v>
                </c:pt>
                <c:pt idx="22">
                  <c:v>587.18246366956043</c:v>
                </c:pt>
                <c:pt idx="23">
                  <c:v>577.60468506672453</c:v>
                </c:pt>
                <c:pt idx="24">
                  <c:v>569.02581588872442</c:v>
                </c:pt>
                <c:pt idx="25">
                  <c:v>559.38927790795708</c:v>
                </c:pt>
                <c:pt idx="26">
                  <c:v>552.39691193410761</c:v>
                </c:pt>
                <c:pt idx="27">
                  <c:v>544.464395913354</c:v>
                </c:pt>
                <c:pt idx="28">
                  <c:v>532.30120468153177</c:v>
                </c:pt>
                <c:pt idx="29">
                  <c:v>520.66684785109328</c:v>
                </c:pt>
                <c:pt idx="30">
                  <c:v>505.91824399028468</c:v>
                </c:pt>
                <c:pt idx="31">
                  <c:v>491.05212137361315</c:v>
                </c:pt>
                <c:pt idx="32">
                  <c:v>474.8932924424484</c:v>
                </c:pt>
                <c:pt idx="33">
                  <c:v>464.43412317063996</c:v>
                </c:pt>
                <c:pt idx="34">
                  <c:v>450.15559433328349</c:v>
                </c:pt>
                <c:pt idx="35">
                  <c:v>431.23507463933788</c:v>
                </c:pt>
                <c:pt idx="36">
                  <c:v>410.14045796192647</c:v>
                </c:pt>
                <c:pt idx="37">
                  <c:v>389.2808787962411</c:v>
                </c:pt>
                <c:pt idx="38">
                  <c:v>371.06547163747359</c:v>
                </c:pt>
                <c:pt idx="39">
                  <c:v>355.37671772976097</c:v>
                </c:pt>
                <c:pt idx="40">
                  <c:v>341.09818889240449</c:v>
                </c:pt>
                <c:pt idx="41">
                  <c:v>326.76090067711652</c:v>
                </c:pt>
                <c:pt idx="42">
                  <c:v>309.13308729766408</c:v>
                </c:pt>
                <c:pt idx="43">
                  <c:v>286.21692990437595</c:v>
                </c:pt>
                <c:pt idx="44">
                  <c:v>263.71208815660833</c:v>
                </c:pt>
                <c:pt idx="45">
                  <c:v>241.61856205436129</c:v>
                </c:pt>
                <c:pt idx="46">
                  <c:v>219.34875781831971</c:v>
                </c:pt>
                <c:pt idx="47">
                  <c:v>206.36293529545642</c:v>
                </c:pt>
                <c:pt idx="48">
                  <c:v>189.85155009670265</c:v>
                </c:pt>
                <c:pt idx="49">
                  <c:v>170.81351164689403</c:v>
                </c:pt>
                <c:pt idx="50">
                  <c:v>151.24663879570184</c:v>
                </c:pt>
                <c:pt idx="51">
                  <c:v>132.44363785761925</c:v>
                </c:pt>
                <c:pt idx="52">
                  <c:v>116.51984643818055</c:v>
                </c:pt>
                <c:pt idx="53">
                  <c:v>96.894214209056841</c:v>
                </c:pt>
                <c:pt idx="54">
                  <c:v>87.72775125174158</c:v>
                </c:pt>
                <c:pt idx="55">
                  <c:v>77.973694515111248</c:v>
                </c:pt>
                <c:pt idx="56">
                  <c:v>67.103209597782239</c:v>
                </c:pt>
                <c:pt idx="57">
                  <c:v>56.879077837699839</c:v>
                </c:pt>
                <c:pt idx="58">
                  <c:v>46.126111676233855</c:v>
                </c:pt>
                <c:pt idx="59">
                  <c:v>38.193595655480259</c:v>
                </c:pt>
                <c:pt idx="60">
                  <c:v>30.554876524384209</c:v>
                </c:pt>
                <c:pt idx="61">
                  <c:v>26.089163801589592</c:v>
                </c:pt>
                <c:pt idx="62">
                  <c:v>21.682210456726487</c:v>
                </c:pt>
                <c:pt idx="63">
                  <c:v>17.451535245657904</c:v>
                </c:pt>
                <c:pt idx="64">
                  <c:v>13.925972569767419</c:v>
                </c:pt>
                <c:pt idx="65">
                  <c:v>11.869394342164636</c:v>
                </c:pt>
                <c:pt idx="66">
                  <c:v>9.695297358698836</c:v>
                </c:pt>
                <c:pt idx="67">
                  <c:v>7.6974785090275599</c:v>
                </c:pt>
                <c:pt idx="68">
                  <c:v>5.9934565490138256</c:v>
                </c:pt>
                <c:pt idx="69">
                  <c:v>4.8770283683151714</c:v>
                </c:pt>
                <c:pt idx="70">
                  <c:v>3.2905251641644533</c:v>
                </c:pt>
                <c:pt idx="71">
                  <c:v>1.880300093808259</c:v>
                </c:pt>
                <c:pt idx="72">
                  <c:v>1.0576688027671457</c:v>
                </c:pt>
                <c:pt idx="73">
                  <c:v>0.41131564552055666</c:v>
                </c:pt>
                <c:pt idx="74">
                  <c:v>0.23503751172603238</c:v>
                </c:pt>
                <c:pt idx="75">
                  <c:v>0.23503751172603238</c:v>
                </c:pt>
                <c:pt idx="76">
                  <c:v>0.11751875586301619</c:v>
                </c:pt>
                <c:pt idx="77">
                  <c:v>0.11751875586301619</c:v>
                </c:pt>
                <c:pt idx="78">
                  <c:v>0.11751875586301619</c:v>
                </c:pt>
                <c:pt idx="79">
                  <c:v>5.8759377931508094E-2</c:v>
                </c:pt>
                <c:pt idx="80">
                  <c:v>5.8759377931508094E-2</c:v>
                </c:pt>
                <c:pt idx="81">
                  <c:v>5.8759377931508094E-2</c:v>
                </c:pt>
                <c:pt idx="82">
                  <c:v>5.8759377931508094E-2</c:v>
                </c:pt>
                <c:pt idx="83">
                  <c:v>5.8759377931508094E-2</c:v>
                </c:pt>
                <c:pt idx="84">
                  <c:v>5.8759377931508094E-2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1-4690-A9F4-D5FEACDA6D9C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date'!$H$1685:$H$1783</c:f>
              <c:numCache>
                <c:formatCode>0</c:formatCode>
                <c:ptCount val="99"/>
                <c:pt idx="0">
                  <c:v>929.12116159845414</c:v>
                </c:pt>
                <c:pt idx="1">
                  <c:v>929.12116159845414</c:v>
                </c:pt>
                <c:pt idx="2">
                  <c:v>928.90290433709674</c:v>
                </c:pt>
                <c:pt idx="3">
                  <c:v>923.81023490542407</c:v>
                </c:pt>
                <c:pt idx="4">
                  <c:v>912.97012425800654</c:v>
                </c:pt>
                <c:pt idx="5">
                  <c:v>904.89460558778273</c:v>
                </c:pt>
                <c:pt idx="6">
                  <c:v>893.54522799719791</c:v>
                </c:pt>
                <c:pt idx="7">
                  <c:v>880.95905925892112</c:v>
                </c:pt>
                <c:pt idx="8">
                  <c:v>872.22876880462513</c:v>
                </c:pt>
                <c:pt idx="9">
                  <c:v>862.18893478218467</c:v>
                </c:pt>
                <c:pt idx="10">
                  <c:v>852.22185318019672</c:v>
                </c:pt>
                <c:pt idx="11">
                  <c:v>839.85394170327731</c:v>
                </c:pt>
                <c:pt idx="12">
                  <c:v>832.65145207848309</c:v>
                </c:pt>
                <c:pt idx="13">
                  <c:v>823.63015194237721</c:v>
                </c:pt>
                <c:pt idx="14">
                  <c:v>816.3549098971306</c:v>
                </c:pt>
                <c:pt idx="15">
                  <c:v>804.35076052247359</c:v>
                </c:pt>
                <c:pt idx="16">
                  <c:v>792.34661114781647</c:v>
                </c:pt>
                <c:pt idx="17">
                  <c:v>780.77897629587426</c:v>
                </c:pt>
                <c:pt idx="18">
                  <c:v>771.46666647795848</c:v>
                </c:pt>
                <c:pt idx="19">
                  <c:v>764.62793895542666</c:v>
                </c:pt>
                <c:pt idx="20">
                  <c:v>752.47828473986465</c:v>
                </c:pt>
                <c:pt idx="21">
                  <c:v>740.98340230837493</c:v>
                </c:pt>
                <c:pt idx="22">
                  <c:v>727.01493758150127</c:v>
                </c:pt>
                <c:pt idx="23">
                  <c:v>715.15629304774916</c:v>
                </c:pt>
                <c:pt idx="24">
                  <c:v>704.53443966168902</c:v>
                </c:pt>
                <c:pt idx="25">
                  <c:v>692.60304270748441</c:v>
                </c:pt>
                <c:pt idx="26">
                  <c:v>683.94550467364093</c:v>
                </c:pt>
                <c:pt idx="27">
                  <c:v>674.12392791255786</c:v>
                </c:pt>
                <c:pt idx="28">
                  <c:v>659.06417687889723</c:v>
                </c:pt>
                <c:pt idx="29">
                  <c:v>644.65919762930878</c:v>
                </c:pt>
                <c:pt idx="30">
                  <c:v>626.39834009573963</c:v>
                </c:pt>
                <c:pt idx="31">
                  <c:v>607.99197772126547</c:v>
                </c:pt>
                <c:pt idx="32">
                  <c:v>587.98506209683717</c:v>
                </c:pt>
                <c:pt idx="33">
                  <c:v>575.03513125629797</c:v>
                </c:pt>
                <c:pt idx="34">
                  <c:v>557.35629308634861</c:v>
                </c:pt>
                <c:pt idx="35">
                  <c:v>533.93001370065429</c:v>
                </c:pt>
                <c:pt idx="36">
                  <c:v>507.81189475821861</c:v>
                </c:pt>
                <c:pt idx="37">
                  <c:v>481.9847854975929</c:v>
                </c:pt>
                <c:pt idx="38">
                  <c:v>459.4315351573282</c:v>
                </c:pt>
                <c:pt idx="39">
                  <c:v>440.00663889651952</c:v>
                </c:pt>
                <c:pt idx="40">
                  <c:v>422.3278007265701</c:v>
                </c:pt>
                <c:pt idx="41">
                  <c:v>404.57621013616819</c:v>
                </c:pt>
                <c:pt idx="42">
                  <c:v>382.75048400042812</c:v>
                </c:pt>
                <c:pt idx="43">
                  <c:v>354.37704002396606</c:v>
                </c:pt>
                <c:pt idx="44">
                  <c:v>326.51286299067124</c:v>
                </c:pt>
                <c:pt idx="45">
                  <c:v>299.15795290054371</c:v>
                </c:pt>
                <c:pt idx="46">
                  <c:v>271.58478554905878</c:v>
                </c:pt>
                <c:pt idx="47">
                  <c:v>255.50650062906359</c:v>
                </c:pt>
                <c:pt idx="48">
                  <c:v>235.06307048192039</c:v>
                </c:pt>
                <c:pt idx="49">
                  <c:v>211.49128625532114</c:v>
                </c:pt>
                <c:pt idx="50">
                  <c:v>187.26473024464968</c:v>
                </c:pt>
                <c:pt idx="51">
                  <c:v>163.98395569986027</c:v>
                </c:pt>
                <c:pt idx="52">
                  <c:v>144.26804975724178</c:v>
                </c:pt>
                <c:pt idx="53">
                  <c:v>119.96874132611784</c:v>
                </c:pt>
                <c:pt idx="54">
                  <c:v>108.61936373553301</c:v>
                </c:pt>
                <c:pt idx="55">
                  <c:v>96.542461940423522</c:v>
                </c:pt>
                <c:pt idx="56">
                  <c:v>83.083264156717149</c:v>
                </c:pt>
                <c:pt idx="57">
                  <c:v>70.424342997987921</c:v>
                </c:pt>
                <c:pt idx="58">
                  <c:v>57.110650055186483</c:v>
                </c:pt>
                <c:pt idx="59">
                  <c:v>47.289073294103453</c:v>
                </c:pt>
                <c:pt idx="60">
                  <c:v>37.831258635282765</c:v>
                </c:pt>
                <c:pt idx="61">
                  <c:v>32.302074680895281</c:v>
                </c:pt>
                <c:pt idx="62">
                  <c:v>26.845643146960271</c:v>
                </c:pt>
                <c:pt idx="63">
                  <c:v>21.607468874382654</c:v>
                </c:pt>
                <c:pt idx="64">
                  <c:v>17.242323647234645</c:v>
                </c:pt>
                <c:pt idx="65">
                  <c:v>14.695988931398304</c:v>
                </c:pt>
                <c:pt idx="66">
                  <c:v>12.004149374657031</c:v>
                </c:pt>
                <c:pt idx="67">
                  <c:v>9.5305670792731583</c:v>
                </c:pt>
                <c:pt idx="68">
                  <c:v>7.420746886151619</c:v>
                </c:pt>
                <c:pt idx="69">
                  <c:v>6.0384508975547488</c:v>
                </c:pt>
                <c:pt idx="70">
                  <c:v>4.0741355453381436</c:v>
                </c:pt>
                <c:pt idx="71">
                  <c:v>2.3280774544789393</c:v>
                </c:pt>
                <c:pt idx="72">
                  <c:v>1.3095435681444034</c:v>
                </c:pt>
                <c:pt idx="73">
                  <c:v>0.50926694316726795</c:v>
                </c:pt>
                <c:pt idx="74">
                  <c:v>0.29100968180986742</c:v>
                </c:pt>
                <c:pt idx="75">
                  <c:v>0.29100968180986742</c:v>
                </c:pt>
                <c:pt idx="76">
                  <c:v>0.14550484090493371</c:v>
                </c:pt>
                <c:pt idx="77">
                  <c:v>0.14550484090493371</c:v>
                </c:pt>
                <c:pt idx="78">
                  <c:v>0.14550484090493371</c:v>
                </c:pt>
                <c:pt idx="79">
                  <c:v>7.2752420452466854E-2</c:v>
                </c:pt>
                <c:pt idx="80">
                  <c:v>7.2752420452466854E-2</c:v>
                </c:pt>
                <c:pt idx="81">
                  <c:v>7.2752420452466854E-2</c:v>
                </c:pt>
                <c:pt idx="82">
                  <c:v>7.2752420452466854E-2</c:v>
                </c:pt>
                <c:pt idx="83">
                  <c:v>7.2752420452466854E-2</c:v>
                </c:pt>
                <c:pt idx="84">
                  <c:v>7.2752420452466854E-2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1-4690-A9F4-D5FEACD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45792"/>
        <c:axId val="728252024"/>
      </c:lineChart>
      <c:dateAx>
        <c:axId val="72824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2024"/>
        <c:crosses val="autoZero"/>
        <c:auto val="1"/>
        <c:lblOffset val="100"/>
        <c:baseTimeUnit val="days"/>
      </c:dateAx>
      <c:valAx>
        <c:axId val="7282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Swansea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date'!$B$1784:$B$1882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date'!$C$1784:$C$1882</c:f>
              <c:numCache>
                <c:formatCode>General</c:formatCode>
                <c:ptCount val="99"/>
                <c:pt idx="0">
                  <c:v>1237</c:v>
                </c:pt>
                <c:pt idx="1">
                  <c:v>1237</c:v>
                </c:pt>
                <c:pt idx="2">
                  <c:v>1237</c:v>
                </c:pt>
                <c:pt idx="3">
                  <c:v>1233</c:v>
                </c:pt>
                <c:pt idx="4">
                  <c:v>1222</c:v>
                </c:pt>
                <c:pt idx="5">
                  <c:v>1219</c:v>
                </c:pt>
                <c:pt idx="6">
                  <c:v>1218</c:v>
                </c:pt>
                <c:pt idx="7">
                  <c:v>1213</c:v>
                </c:pt>
                <c:pt idx="8">
                  <c:v>1210</c:v>
                </c:pt>
                <c:pt idx="9">
                  <c:v>1204</c:v>
                </c:pt>
                <c:pt idx="10">
                  <c:v>1201</c:v>
                </c:pt>
                <c:pt idx="11">
                  <c:v>1191</c:v>
                </c:pt>
                <c:pt idx="12">
                  <c:v>1177</c:v>
                </c:pt>
                <c:pt idx="13">
                  <c:v>1167</c:v>
                </c:pt>
                <c:pt idx="14">
                  <c:v>1164</c:v>
                </c:pt>
                <c:pt idx="15">
                  <c:v>1156</c:v>
                </c:pt>
                <c:pt idx="16">
                  <c:v>1150</c:v>
                </c:pt>
                <c:pt idx="17">
                  <c:v>1139</c:v>
                </c:pt>
                <c:pt idx="18">
                  <c:v>1127</c:v>
                </c:pt>
                <c:pt idx="19">
                  <c:v>1122</c:v>
                </c:pt>
                <c:pt idx="20">
                  <c:v>1113</c:v>
                </c:pt>
                <c:pt idx="21">
                  <c:v>1100</c:v>
                </c:pt>
                <c:pt idx="22">
                  <c:v>1085</c:v>
                </c:pt>
                <c:pt idx="23">
                  <c:v>1057</c:v>
                </c:pt>
                <c:pt idx="24">
                  <c:v>1040</c:v>
                </c:pt>
                <c:pt idx="25">
                  <c:v>1027</c:v>
                </c:pt>
                <c:pt idx="26">
                  <c:v>1013</c:v>
                </c:pt>
                <c:pt idx="27">
                  <c:v>1004</c:v>
                </c:pt>
                <c:pt idx="28">
                  <c:v>970</c:v>
                </c:pt>
                <c:pt idx="29">
                  <c:v>932</c:v>
                </c:pt>
                <c:pt idx="30">
                  <c:v>903</c:v>
                </c:pt>
                <c:pt idx="31">
                  <c:v>870</c:v>
                </c:pt>
                <c:pt idx="32">
                  <c:v>854</c:v>
                </c:pt>
                <c:pt idx="33">
                  <c:v>827</c:v>
                </c:pt>
                <c:pt idx="34">
                  <c:v>801</c:v>
                </c:pt>
                <c:pt idx="35">
                  <c:v>764</c:v>
                </c:pt>
                <c:pt idx="36">
                  <c:v>721</c:v>
                </c:pt>
                <c:pt idx="37">
                  <c:v>674</c:v>
                </c:pt>
                <c:pt idx="38">
                  <c:v>647</c:v>
                </c:pt>
                <c:pt idx="39">
                  <c:v>612</c:v>
                </c:pt>
                <c:pt idx="40">
                  <c:v>571</c:v>
                </c:pt>
                <c:pt idx="41">
                  <c:v>549</c:v>
                </c:pt>
                <c:pt idx="42">
                  <c:v>507</c:v>
                </c:pt>
                <c:pt idx="43">
                  <c:v>459</c:v>
                </c:pt>
                <c:pt idx="44">
                  <c:v>406</c:v>
                </c:pt>
                <c:pt idx="45">
                  <c:v>367</c:v>
                </c:pt>
                <c:pt idx="46">
                  <c:v>322</c:v>
                </c:pt>
                <c:pt idx="47">
                  <c:v>294</c:v>
                </c:pt>
                <c:pt idx="48">
                  <c:v>255</c:v>
                </c:pt>
                <c:pt idx="49">
                  <c:v>212</c:v>
                </c:pt>
                <c:pt idx="50">
                  <c:v>185</c:v>
                </c:pt>
                <c:pt idx="51">
                  <c:v>160</c:v>
                </c:pt>
                <c:pt idx="52">
                  <c:v>143</c:v>
                </c:pt>
                <c:pt idx="53">
                  <c:v>114</c:v>
                </c:pt>
                <c:pt idx="54">
                  <c:v>102</c:v>
                </c:pt>
                <c:pt idx="55">
                  <c:v>94</c:v>
                </c:pt>
                <c:pt idx="56">
                  <c:v>78</c:v>
                </c:pt>
                <c:pt idx="57">
                  <c:v>69</c:v>
                </c:pt>
                <c:pt idx="58">
                  <c:v>59</c:v>
                </c:pt>
                <c:pt idx="59">
                  <c:v>46</c:v>
                </c:pt>
                <c:pt idx="60">
                  <c:v>37</c:v>
                </c:pt>
                <c:pt idx="61">
                  <c:v>32</c:v>
                </c:pt>
                <c:pt idx="62">
                  <c:v>30</c:v>
                </c:pt>
                <c:pt idx="63">
                  <c:v>26</c:v>
                </c:pt>
                <c:pt idx="64">
                  <c:v>22</c:v>
                </c:pt>
                <c:pt idx="65">
                  <c:v>20</c:v>
                </c:pt>
                <c:pt idx="66">
                  <c:v>19</c:v>
                </c:pt>
                <c:pt idx="67">
                  <c:v>17</c:v>
                </c:pt>
                <c:pt idx="68">
                  <c:v>16</c:v>
                </c:pt>
                <c:pt idx="69">
                  <c:v>16</c:v>
                </c:pt>
                <c:pt idx="70">
                  <c:v>13</c:v>
                </c:pt>
                <c:pt idx="71">
                  <c:v>4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8-4DB3-8A9F-9512A42AA6CE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date'!$B$1784:$B$1882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date'!$H$1784:$H$1882</c:f>
              <c:numCache>
                <c:formatCode>0</c:formatCode>
                <c:ptCount val="99"/>
                <c:pt idx="0">
                  <c:v>1007.3989672676079</c:v>
                </c:pt>
                <c:pt idx="1">
                  <c:v>1007.3989672676079</c:v>
                </c:pt>
                <c:pt idx="2">
                  <c:v>1007.1623219851865</c:v>
                </c:pt>
                <c:pt idx="3">
                  <c:v>1001.6405987286888</c:v>
                </c:pt>
                <c:pt idx="4">
                  <c:v>989.88721636842934</c:v>
                </c:pt>
                <c:pt idx="5">
                  <c:v>981.13134091884001</c:v>
                </c:pt>
                <c:pt idx="6">
                  <c:v>968.8257862329308</c:v>
                </c:pt>
                <c:pt idx="7">
                  <c:v>955.17924161330075</c:v>
                </c:pt>
                <c:pt idx="8">
                  <c:v>945.71343031644744</c:v>
                </c:pt>
                <c:pt idx="9">
                  <c:v>934.82774732506618</c:v>
                </c:pt>
                <c:pt idx="10">
                  <c:v>924.02094609449205</c:v>
                </c:pt>
                <c:pt idx="11">
                  <c:v>910.61104675728325</c:v>
                </c:pt>
                <c:pt idx="12">
                  <c:v>902.80175243737938</c:v>
                </c:pt>
                <c:pt idx="13">
                  <c:v>893.02041409729759</c:v>
                </c:pt>
                <c:pt idx="14">
                  <c:v>885.1322380165866</c:v>
                </c:pt>
                <c:pt idx="15">
                  <c:v>872.11674748341341</c:v>
                </c:pt>
                <c:pt idx="16">
                  <c:v>859.1012569502401</c:v>
                </c:pt>
                <c:pt idx="17">
                  <c:v>846.55905698190952</c:v>
                </c:pt>
                <c:pt idx="18">
                  <c:v>836.46219159859947</c:v>
                </c:pt>
                <c:pt idx="19">
                  <c:v>829.0473060827311</c:v>
                </c:pt>
                <c:pt idx="20">
                  <c:v>815.87405202794355</c:v>
                </c:pt>
                <c:pt idx="21">
                  <c:v>803.41073382042009</c:v>
                </c:pt>
                <c:pt idx="22">
                  <c:v>788.26543574545497</c:v>
                </c:pt>
                <c:pt idx="23">
                  <c:v>775.4077087338959</c:v>
                </c:pt>
                <c:pt idx="24">
                  <c:v>763.89097165605779</c:v>
                </c:pt>
                <c:pt idx="25">
                  <c:v>750.95436288369172</c:v>
                </c:pt>
                <c:pt idx="26">
                  <c:v>741.56743334764553</c:v>
                </c:pt>
                <c:pt idx="27">
                  <c:v>730.91839563868564</c:v>
                </c:pt>
                <c:pt idx="28">
                  <c:v>714.58987115161381</c:v>
                </c:pt>
                <c:pt idx="29">
                  <c:v>698.97128251180584</c:v>
                </c:pt>
                <c:pt idx="30">
                  <c:v>679.17196054922113</c:v>
                </c:pt>
                <c:pt idx="31">
                  <c:v>659.21487506502217</c:v>
                </c:pt>
                <c:pt idx="32">
                  <c:v>637.52239084306677</c:v>
                </c:pt>
                <c:pt idx="33">
                  <c:v>623.48143741940112</c:v>
                </c:pt>
                <c:pt idx="34">
                  <c:v>604.31316954327326</c:v>
                </c:pt>
                <c:pt idx="35">
                  <c:v>578.91324256338373</c:v>
                </c:pt>
                <c:pt idx="36">
                  <c:v>550.59469043363106</c:v>
                </c:pt>
                <c:pt idx="37">
                  <c:v>522.59166534710687</c:v>
                </c:pt>
                <c:pt idx="38">
                  <c:v>498.13831949690262</c:v>
                </c:pt>
                <c:pt idx="39">
                  <c:v>477.07688936140414</c:v>
                </c:pt>
                <c:pt idx="40">
                  <c:v>457.90862148527629</c:v>
                </c:pt>
                <c:pt idx="41">
                  <c:v>438.66147184834131</c:v>
                </c:pt>
                <c:pt idx="42">
                  <c:v>414.99694360620816</c:v>
                </c:pt>
                <c:pt idx="43">
                  <c:v>384.23305689143513</c:v>
                </c:pt>
                <c:pt idx="44">
                  <c:v>354.02134250231177</c:v>
                </c:pt>
                <c:pt idx="45">
                  <c:v>324.36180043883826</c:v>
                </c:pt>
                <c:pt idx="46">
                  <c:v>294.46561309294339</c:v>
                </c:pt>
                <c:pt idx="47">
                  <c:v>277.03274395457197</c:v>
                </c:pt>
                <c:pt idx="48">
                  <c:v>254.86696916777393</c:v>
                </c:pt>
                <c:pt idx="49">
                  <c:v>229.30927866627013</c:v>
                </c:pt>
                <c:pt idx="50">
                  <c:v>203.04165231750235</c:v>
                </c:pt>
                <c:pt idx="51">
                  <c:v>177.79948885922701</c:v>
                </c:pt>
                <c:pt idx="52">
                  <c:v>156.42253168050007</c:v>
                </c:pt>
                <c:pt idx="53">
                  <c:v>130.07602357092517</c:v>
                </c:pt>
                <c:pt idx="54">
                  <c:v>117.77046888501593</c:v>
                </c:pt>
                <c:pt idx="55">
                  <c:v>104.67609659103559</c:v>
                </c:pt>
                <c:pt idx="56">
                  <c:v>90.082970841720154</c:v>
                </c:pt>
                <c:pt idx="57">
                  <c:v>76.357544461282941</c:v>
                </c:pt>
                <c:pt idx="58">
                  <c:v>61.922182233581722</c:v>
                </c:pt>
                <c:pt idx="59">
                  <c:v>51.273144524621806</c:v>
                </c:pt>
                <c:pt idx="60">
                  <c:v>41.018515619697446</c:v>
                </c:pt>
                <c:pt idx="61">
                  <c:v>35.023501798357046</c:v>
                </c:pt>
                <c:pt idx="62">
                  <c:v>29.107369737823763</c:v>
                </c:pt>
                <c:pt idx="63">
                  <c:v>23.427882959711809</c:v>
                </c:pt>
                <c:pt idx="64">
                  <c:v>18.694977311285182</c:v>
                </c:pt>
                <c:pt idx="65">
                  <c:v>15.934115683036316</c:v>
                </c:pt>
                <c:pt idx="66">
                  <c:v>13.015490533173228</c:v>
                </c:pt>
                <c:pt idx="67">
                  <c:v>10.333510665731472</c:v>
                </c:pt>
                <c:pt idx="68">
                  <c:v>8.0459396023252676</c:v>
                </c:pt>
                <c:pt idx="69">
                  <c:v>6.5471861469901693</c:v>
                </c:pt>
                <c:pt idx="70">
                  <c:v>4.417378605198186</c:v>
                </c:pt>
                <c:pt idx="71">
                  <c:v>2.5242163458275351</c:v>
                </c:pt>
                <c:pt idx="72">
                  <c:v>1.4198716945279886</c:v>
                </c:pt>
                <c:pt idx="73">
                  <c:v>0.55217232564977325</c:v>
                </c:pt>
                <c:pt idx="74">
                  <c:v>0.31552704322844188</c:v>
                </c:pt>
                <c:pt idx="75">
                  <c:v>0.31552704322844188</c:v>
                </c:pt>
                <c:pt idx="76">
                  <c:v>0.15776352161422094</c:v>
                </c:pt>
                <c:pt idx="77">
                  <c:v>0.15776352161422094</c:v>
                </c:pt>
                <c:pt idx="78">
                  <c:v>0.15776352161422094</c:v>
                </c:pt>
                <c:pt idx="79">
                  <c:v>7.8881760807110471E-2</c:v>
                </c:pt>
                <c:pt idx="80">
                  <c:v>7.8881760807110471E-2</c:v>
                </c:pt>
                <c:pt idx="81">
                  <c:v>7.8881760807110471E-2</c:v>
                </c:pt>
                <c:pt idx="82">
                  <c:v>7.8881760807110471E-2</c:v>
                </c:pt>
                <c:pt idx="83">
                  <c:v>7.8881760807110471E-2</c:v>
                </c:pt>
                <c:pt idx="84">
                  <c:v>7.8881760807110471E-2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88-4DB3-8A9F-9512A42A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977016"/>
        <c:axId val="511977672"/>
      </c:lineChart>
      <c:dateAx>
        <c:axId val="511977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7672"/>
        <c:crosses val="autoZero"/>
        <c:auto val="1"/>
        <c:lblOffset val="100"/>
        <c:baseTimeUnit val="days"/>
      </c:dateAx>
      <c:valAx>
        <c:axId val="5119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Bridgend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date'!$C$101:$C$199</c:f>
              <c:numCache>
                <c:formatCode>General</c:formatCode>
                <c:ptCount val="99"/>
                <c:pt idx="0">
                  <c:v>504</c:v>
                </c:pt>
                <c:pt idx="1">
                  <c:v>504</c:v>
                </c:pt>
                <c:pt idx="2">
                  <c:v>504</c:v>
                </c:pt>
                <c:pt idx="3">
                  <c:v>497</c:v>
                </c:pt>
                <c:pt idx="4">
                  <c:v>494</c:v>
                </c:pt>
                <c:pt idx="5">
                  <c:v>485</c:v>
                </c:pt>
                <c:pt idx="6">
                  <c:v>482</c:v>
                </c:pt>
                <c:pt idx="7">
                  <c:v>480</c:v>
                </c:pt>
                <c:pt idx="8">
                  <c:v>476</c:v>
                </c:pt>
                <c:pt idx="9">
                  <c:v>474</c:v>
                </c:pt>
                <c:pt idx="10">
                  <c:v>470</c:v>
                </c:pt>
                <c:pt idx="11">
                  <c:v>461</c:v>
                </c:pt>
                <c:pt idx="12">
                  <c:v>456</c:v>
                </c:pt>
                <c:pt idx="13">
                  <c:v>449</c:v>
                </c:pt>
                <c:pt idx="14">
                  <c:v>446</c:v>
                </c:pt>
                <c:pt idx="15">
                  <c:v>440</c:v>
                </c:pt>
                <c:pt idx="16">
                  <c:v>437</c:v>
                </c:pt>
                <c:pt idx="17">
                  <c:v>432</c:v>
                </c:pt>
                <c:pt idx="18">
                  <c:v>429</c:v>
                </c:pt>
                <c:pt idx="19">
                  <c:v>428</c:v>
                </c:pt>
                <c:pt idx="20">
                  <c:v>421</c:v>
                </c:pt>
                <c:pt idx="21">
                  <c:v>415</c:v>
                </c:pt>
                <c:pt idx="22">
                  <c:v>408</c:v>
                </c:pt>
                <c:pt idx="23">
                  <c:v>401</c:v>
                </c:pt>
                <c:pt idx="24">
                  <c:v>401</c:v>
                </c:pt>
                <c:pt idx="25">
                  <c:v>392</c:v>
                </c:pt>
                <c:pt idx="26">
                  <c:v>383</c:v>
                </c:pt>
                <c:pt idx="27">
                  <c:v>373</c:v>
                </c:pt>
                <c:pt idx="28">
                  <c:v>372</c:v>
                </c:pt>
                <c:pt idx="29">
                  <c:v>368</c:v>
                </c:pt>
                <c:pt idx="30">
                  <c:v>346</c:v>
                </c:pt>
                <c:pt idx="31">
                  <c:v>329</c:v>
                </c:pt>
                <c:pt idx="32">
                  <c:v>321</c:v>
                </c:pt>
                <c:pt idx="33">
                  <c:v>319</c:v>
                </c:pt>
                <c:pt idx="34">
                  <c:v>315</c:v>
                </c:pt>
                <c:pt idx="35">
                  <c:v>300</c:v>
                </c:pt>
                <c:pt idx="36">
                  <c:v>288</c:v>
                </c:pt>
                <c:pt idx="37">
                  <c:v>269</c:v>
                </c:pt>
                <c:pt idx="38">
                  <c:v>248</c:v>
                </c:pt>
                <c:pt idx="39">
                  <c:v>239</c:v>
                </c:pt>
                <c:pt idx="40">
                  <c:v>222</c:v>
                </c:pt>
                <c:pt idx="41">
                  <c:v>209</c:v>
                </c:pt>
                <c:pt idx="42">
                  <c:v>202</c:v>
                </c:pt>
                <c:pt idx="43">
                  <c:v>186</c:v>
                </c:pt>
                <c:pt idx="44">
                  <c:v>171</c:v>
                </c:pt>
                <c:pt idx="45">
                  <c:v>149</c:v>
                </c:pt>
                <c:pt idx="46">
                  <c:v>139</c:v>
                </c:pt>
                <c:pt idx="47">
                  <c:v>127</c:v>
                </c:pt>
                <c:pt idx="48">
                  <c:v>116</c:v>
                </c:pt>
                <c:pt idx="49">
                  <c:v>99</c:v>
                </c:pt>
                <c:pt idx="50">
                  <c:v>80</c:v>
                </c:pt>
                <c:pt idx="51">
                  <c:v>64</c:v>
                </c:pt>
                <c:pt idx="52">
                  <c:v>54</c:v>
                </c:pt>
                <c:pt idx="53">
                  <c:v>49</c:v>
                </c:pt>
                <c:pt idx="54">
                  <c:v>44</c:v>
                </c:pt>
                <c:pt idx="55">
                  <c:v>40</c:v>
                </c:pt>
                <c:pt idx="56">
                  <c:v>35</c:v>
                </c:pt>
                <c:pt idx="57">
                  <c:v>32</c:v>
                </c:pt>
                <c:pt idx="58">
                  <c:v>26</c:v>
                </c:pt>
                <c:pt idx="59">
                  <c:v>18</c:v>
                </c:pt>
                <c:pt idx="60">
                  <c:v>13</c:v>
                </c:pt>
                <c:pt idx="61">
                  <c:v>11</c:v>
                </c:pt>
                <c:pt idx="62">
                  <c:v>7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B-4012-98B2-42B21FFF615F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date'!$F$101:$F$199</c:f>
              <c:numCache>
                <c:formatCode>0</c:formatCode>
                <c:ptCount val="99"/>
                <c:pt idx="0">
                  <c:v>771.93873352485377</c:v>
                </c:pt>
                <c:pt idx="1">
                  <c:v>771.93873352485377</c:v>
                </c:pt>
                <c:pt idx="2">
                  <c:v>771.7573995493957</c:v>
                </c:pt>
                <c:pt idx="3">
                  <c:v>767.52627345537496</c:v>
                </c:pt>
                <c:pt idx="4">
                  <c:v>758.52001934095915</c:v>
                </c:pt>
                <c:pt idx="5">
                  <c:v>751.8106622490119</c:v>
                </c:pt>
                <c:pt idx="6">
                  <c:v>742.3812955251941</c:v>
                </c:pt>
                <c:pt idx="7">
                  <c:v>731.92436960711404</c:v>
                </c:pt>
                <c:pt idx="8">
                  <c:v>724.67101058879268</c:v>
                </c:pt>
                <c:pt idx="9">
                  <c:v>716.32964771772311</c:v>
                </c:pt>
                <c:pt idx="10">
                  <c:v>708.04872950513948</c:v>
                </c:pt>
                <c:pt idx="11">
                  <c:v>697.7731375625176</c:v>
                </c:pt>
                <c:pt idx="12">
                  <c:v>691.78911637240242</c:v>
                </c:pt>
                <c:pt idx="13">
                  <c:v>684.29397872013703</c:v>
                </c:pt>
                <c:pt idx="14">
                  <c:v>678.24951287153579</c:v>
                </c:pt>
                <c:pt idx="15">
                  <c:v>668.27614422134388</c:v>
                </c:pt>
                <c:pt idx="16">
                  <c:v>658.30277557115198</c:v>
                </c:pt>
                <c:pt idx="17">
                  <c:v>648.69207487187612</c:v>
                </c:pt>
                <c:pt idx="18">
                  <c:v>640.95515858566671</c:v>
                </c:pt>
                <c:pt idx="19">
                  <c:v>635.27336068798161</c:v>
                </c:pt>
                <c:pt idx="20">
                  <c:v>625.1791027208177</c:v>
                </c:pt>
                <c:pt idx="21">
                  <c:v>615.62884668002789</c:v>
                </c:pt>
                <c:pt idx="22">
                  <c:v>604.02347225071367</c:v>
                </c:pt>
                <c:pt idx="23">
                  <c:v>594.17099291749378</c:v>
                </c:pt>
                <c:pt idx="24">
                  <c:v>585.34607277853604</c:v>
                </c:pt>
                <c:pt idx="25">
                  <c:v>575.43314878683009</c:v>
                </c:pt>
                <c:pt idx="26">
                  <c:v>568.24023442699479</c:v>
                </c:pt>
                <c:pt idx="27">
                  <c:v>560.08020553138317</c:v>
                </c:pt>
                <c:pt idx="28">
                  <c:v>547.56816122477881</c:v>
                </c:pt>
                <c:pt idx="29">
                  <c:v>535.60011884454855</c:v>
                </c:pt>
                <c:pt idx="30">
                  <c:v>520.42850956455959</c:v>
                </c:pt>
                <c:pt idx="31">
                  <c:v>505.13601096759868</c:v>
                </c:pt>
                <c:pt idx="32">
                  <c:v>488.51372988394553</c:v>
                </c:pt>
                <c:pt idx="33">
                  <c:v>477.75458067343544</c:v>
                </c:pt>
                <c:pt idx="34">
                  <c:v>463.06652866133464</c:v>
                </c:pt>
                <c:pt idx="35">
                  <c:v>443.60334862883889</c:v>
                </c:pt>
                <c:pt idx="36">
                  <c:v>421.90371623236075</c:v>
                </c:pt>
                <c:pt idx="37">
                  <c:v>400.44586246982664</c:v>
                </c:pt>
                <c:pt idx="38">
                  <c:v>381.70801833916306</c:v>
                </c:pt>
                <c:pt idx="39">
                  <c:v>365.56929452339796</c:v>
                </c:pt>
                <c:pt idx="40">
                  <c:v>350.88124251129716</c:v>
                </c:pt>
                <c:pt idx="41">
                  <c:v>336.13274584071036</c:v>
                </c:pt>
                <c:pt idx="42">
                  <c:v>317.99934829490689</c:v>
                </c:pt>
                <c:pt idx="43">
                  <c:v>294.42593148536236</c:v>
                </c:pt>
                <c:pt idx="44">
                  <c:v>271.27562728521991</c:v>
                </c:pt>
                <c:pt idx="45">
                  <c:v>248.54843569447956</c:v>
                </c:pt>
                <c:pt idx="46">
                  <c:v>225.6399101282812</c:v>
                </c:pt>
                <c:pt idx="47">
                  <c:v>212.28164060287264</c:v>
                </c:pt>
                <c:pt idx="48">
                  <c:v>195.29669156830337</c:v>
                </c:pt>
                <c:pt idx="49">
                  <c:v>175.71262221883563</c:v>
                </c:pt>
                <c:pt idx="50">
                  <c:v>155.58455094299379</c:v>
                </c:pt>
                <c:pt idx="51">
                  <c:v>136.24226022747007</c:v>
                </c:pt>
                <c:pt idx="52">
                  <c:v>119.86175777776094</c:v>
                </c:pt>
                <c:pt idx="53">
                  <c:v>99.673241843433075</c:v>
                </c:pt>
                <c:pt idx="54">
                  <c:v>90.243875119615268</c:v>
                </c:pt>
                <c:pt idx="55">
                  <c:v>80.210061810937347</c:v>
                </c:pt>
                <c:pt idx="56">
                  <c:v>69.027799991025219</c:v>
                </c:pt>
                <c:pt idx="57">
                  <c:v>58.510429414459196</c:v>
                </c:pt>
                <c:pt idx="58">
                  <c:v>47.449056911519079</c:v>
                </c:pt>
                <c:pt idx="59">
                  <c:v>39.289028015907519</c:v>
                </c:pt>
                <c:pt idx="60">
                  <c:v>31.431222412726015</c:v>
                </c:pt>
                <c:pt idx="61">
                  <c:v>26.837428367789137</c:v>
                </c:pt>
                <c:pt idx="62">
                  <c:v>22.304078981338268</c:v>
                </c:pt>
                <c:pt idx="63">
                  <c:v>17.952063570345437</c:v>
                </c:pt>
                <c:pt idx="64">
                  <c:v>14.325384061184742</c:v>
                </c:pt>
                <c:pt idx="65">
                  <c:v>12.209821014174336</c:v>
                </c:pt>
                <c:pt idx="66">
                  <c:v>9.9733686501919081</c:v>
                </c:pt>
                <c:pt idx="67">
                  <c:v>7.9182502616675157</c:v>
                </c:pt>
                <c:pt idx="68">
                  <c:v>6.16535516557318</c:v>
                </c:pt>
                <c:pt idx="69">
                  <c:v>5.0169066543389604</c:v>
                </c:pt>
                <c:pt idx="70">
                  <c:v>3.3849008752166481</c:v>
                </c:pt>
                <c:pt idx="71">
                  <c:v>1.9342290715523702</c:v>
                </c:pt>
                <c:pt idx="72">
                  <c:v>1.0880038527482083</c:v>
                </c:pt>
                <c:pt idx="73">
                  <c:v>0.42311260940208101</c:v>
                </c:pt>
                <c:pt idx="74">
                  <c:v>0.24177863394404628</c:v>
                </c:pt>
                <c:pt idx="75">
                  <c:v>0.24177863394404628</c:v>
                </c:pt>
                <c:pt idx="76">
                  <c:v>0.12088931697202314</c:v>
                </c:pt>
                <c:pt idx="77">
                  <c:v>0.12088931697202314</c:v>
                </c:pt>
                <c:pt idx="78">
                  <c:v>0.12088931697202314</c:v>
                </c:pt>
                <c:pt idx="79">
                  <c:v>6.044465848601157E-2</c:v>
                </c:pt>
                <c:pt idx="80">
                  <c:v>6.044465848601157E-2</c:v>
                </c:pt>
                <c:pt idx="81">
                  <c:v>6.044465848601157E-2</c:v>
                </c:pt>
                <c:pt idx="82">
                  <c:v>6.044465848601157E-2</c:v>
                </c:pt>
                <c:pt idx="83">
                  <c:v>6.044465848601157E-2</c:v>
                </c:pt>
                <c:pt idx="84">
                  <c:v>6.044465848601157E-2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B-4012-98B2-42B21FFF615F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date'!$G$101:$G$199</c:f>
              <c:numCache>
                <c:formatCode>0</c:formatCode>
                <c:ptCount val="99"/>
                <c:pt idx="0">
                  <c:v>769.13441586103568</c:v>
                </c:pt>
                <c:pt idx="1">
                  <c:v>769.13441586103568</c:v>
                </c:pt>
                <c:pt idx="2">
                  <c:v>768.95374064002056</c:v>
                </c:pt>
                <c:pt idx="3">
                  <c:v>764.73798548300294</c:v>
                </c:pt>
                <c:pt idx="4">
                  <c:v>755.76444950592247</c:v>
                </c:pt>
                <c:pt idx="5">
                  <c:v>749.07946632836592</c:v>
                </c:pt>
                <c:pt idx="6">
                  <c:v>739.68435483558369</c:v>
                </c:pt>
                <c:pt idx="7">
                  <c:v>729.26541709038293</c:v>
                </c:pt>
                <c:pt idx="8">
                  <c:v>722.03840824978124</c:v>
                </c:pt>
                <c:pt idx="9">
                  <c:v>713.72734808308928</c:v>
                </c:pt>
                <c:pt idx="10">
                  <c:v>705.47651299006907</c:v>
                </c:pt>
                <c:pt idx="11">
                  <c:v>695.23825046588331</c:v>
                </c:pt>
                <c:pt idx="12">
                  <c:v>689.27596817238691</c:v>
                </c:pt>
                <c:pt idx="13">
                  <c:v>681.80805903709847</c:v>
                </c:pt>
                <c:pt idx="14">
                  <c:v>675.78555166993044</c:v>
                </c:pt>
                <c:pt idx="15">
                  <c:v>665.84841451410307</c:v>
                </c:pt>
                <c:pt idx="16">
                  <c:v>655.9112773582757</c:v>
                </c:pt>
                <c:pt idx="17">
                  <c:v>646.33549064447845</c:v>
                </c:pt>
                <c:pt idx="18">
                  <c:v>638.62668121450338</c:v>
                </c:pt>
                <c:pt idx="19">
                  <c:v>632.96552428936536</c:v>
                </c:pt>
                <c:pt idx="20">
                  <c:v>622.90793698619461</c:v>
                </c:pt>
                <c:pt idx="21">
                  <c:v>613.39237534606912</c:v>
                </c:pt>
                <c:pt idx="22">
                  <c:v>601.82916120110633</c:v>
                </c:pt>
                <c:pt idx="23">
                  <c:v>592.01247419262234</c:v>
                </c:pt>
                <c:pt idx="24">
                  <c:v>583.21961343655698</c:v>
                </c:pt>
                <c:pt idx="25">
                  <c:v>573.34270135440136</c:v>
                </c:pt>
                <c:pt idx="26">
                  <c:v>566.1759175874713</c:v>
                </c:pt>
                <c:pt idx="27">
                  <c:v>558.04553264179435</c:v>
                </c:pt>
                <c:pt idx="28">
                  <c:v>545.57894239175653</c:v>
                </c:pt>
                <c:pt idx="29">
                  <c:v>533.65437780476373</c:v>
                </c:pt>
                <c:pt idx="30">
                  <c:v>518.53788431317184</c:v>
                </c:pt>
                <c:pt idx="31">
                  <c:v>503.30094067423653</c:v>
                </c:pt>
                <c:pt idx="32">
                  <c:v>486.7390454145243</c:v>
                </c:pt>
                <c:pt idx="33">
                  <c:v>476.01898230096515</c:v>
                </c:pt>
                <c:pt idx="34">
                  <c:v>461.38428939874672</c:v>
                </c:pt>
                <c:pt idx="35">
                  <c:v>441.99181567646548</c:v>
                </c:pt>
                <c:pt idx="36">
                  <c:v>420.37101422833206</c:v>
                </c:pt>
                <c:pt idx="37">
                  <c:v>398.99111307488539</c:v>
                </c:pt>
                <c:pt idx="38">
                  <c:v>380.32134023666435</c:v>
                </c:pt>
                <c:pt idx="39">
                  <c:v>364.24124556632557</c:v>
                </c:pt>
                <c:pt idx="40">
                  <c:v>349.60655266410714</c:v>
                </c:pt>
                <c:pt idx="41">
                  <c:v>334.91163468821702</c:v>
                </c:pt>
                <c:pt idx="42">
                  <c:v>316.84411258671275</c:v>
                </c:pt>
                <c:pt idx="43">
                  <c:v>293.35633385475722</c:v>
                </c:pt>
                <c:pt idx="44">
                  <c:v>270.29013063850351</c:v>
                </c:pt>
                <c:pt idx="45">
                  <c:v>247.64550293795151</c:v>
                </c:pt>
                <c:pt idx="46">
                  <c:v>224.82020001638446</c:v>
                </c:pt>
                <c:pt idx="47">
                  <c:v>211.510458734943</c:v>
                </c:pt>
                <c:pt idx="48">
                  <c:v>194.5872130332007</c:v>
                </c:pt>
                <c:pt idx="49">
                  <c:v>175.07428916357611</c:v>
                </c:pt>
                <c:pt idx="50">
                  <c:v>155.01933963090642</c:v>
                </c:pt>
                <c:pt idx="51">
                  <c:v>135.74731605596855</c:v>
                </c:pt>
                <c:pt idx="52">
                  <c:v>119.42632109094305</c:v>
                </c:pt>
                <c:pt idx="53">
                  <c:v>99.311146484601664</c:v>
                </c:pt>
                <c:pt idx="54">
                  <c:v>89.916034991819458</c:v>
                </c:pt>
                <c:pt idx="55">
                  <c:v>79.91867276232044</c:v>
                </c:pt>
                <c:pt idx="56">
                  <c:v>68.777034133059487</c:v>
                </c:pt>
                <c:pt idx="57">
                  <c:v>58.297871314187027</c:v>
                </c:pt>
                <c:pt idx="58">
                  <c:v>47.276682832269437</c:v>
                </c:pt>
                <c:pt idx="59">
                  <c:v>39.146297886592528</c:v>
                </c:pt>
                <c:pt idx="60">
                  <c:v>31.317038309274022</c:v>
                </c:pt>
                <c:pt idx="61">
                  <c:v>26.739932710226281</c:v>
                </c:pt>
                <c:pt idx="62">
                  <c:v>22.223052184850221</c:v>
                </c:pt>
                <c:pt idx="63">
                  <c:v>17.886846880489202</c:v>
                </c:pt>
                <c:pt idx="64">
                  <c:v>14.273342460188353</c:v>
                </c:pt>
                <c:pt idx="65">
                  <c:v>12.165464881679524</c:v>
                </c:pt>
                <c:pt idx="66">
                  <c:v>9.9371371558273331</c:v>
                </c:pt>
                <c:pt idx="67">
                  <c:v>7.8894846509901866</c:v>
                </c:pt>
                <c:pt idx="68">
                  <c:v>6.1429575145114432</c:v>
                </c:pt>
                <c:pt idx="69">
                  <c:v>4.9986811147495072</c:v>
                </c:pt>
                <c:pt idx="70">
                  <c:v>3.3726041256141253</c:v>
                </c:pt>
                <c:pt idx="71">
                  <c:v>1.927202357493786</c:v>
                </c:pt>
                <c:pt idx="72">
                  <c:v>1.0840513260902547</c:v>
                </c:pt>
                <c:pt idx="73">
                  <c:v>0.42157551570176566</c:v>
                </c:pt>
                <c:pt idx="74">
                  <c:v>0.24090029468672325</c:v>
                </c:pt>
                <c:pt idx="75">
                  <c:v>0.24090029468672325</c:v>
                </c:pt>
                <c:pt idx="76">
                  <c:v>0.12045014734336162</c:v>
                </c:pt>
                <c:pt idx="77">
                  <c:v>0.12045014734336162</c:v>
                </c:pt>
                <c:pt idx="78">
                  <c:v>0.12045014734336162</c:v>
                </c:pt>
                <c:pt idx="79">
                  <c:v>6.0225073671680812E-2</c:v>
                </c:pt>
                <c:pt idx="80">
                  <c:v>6.0225073671680812E-2</c:v>
                </c:pt>
                <c:pt idx="81">
                  <c:v>6.0225073671680812E-2</c:v>
                </c:pt>
                <c:pt idx="82">
                  <c:v>6.0225073671680812E-2</c:v>
                </c:pt>
                <c:pt idx="83">
                  <c:v>6.0225073671680812E-2</c:v>
                </c:pt>
                <c:pt idx="84">
                  <c:v>6.0225073671680812E-2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B-4012-98B2-42B21FFF615F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date'!$H$101:$H$199</c:f>
              <c:numCache>
                <c:formatCode>0</c:formatCode>
                <c:ptCount val="99"/>
                <c:pt idx="0">
                  <c:v>743.45943614179362</c:v>
                </c:pt>
                <c:pt idx="1">
                  <c:v>743.45943614179362</c:v>
                </c:pt>
                <c:pt idx="2">
                  <c:v>743.28479215867367</c:v>
                </c:pt>
                <c:pt idx="3">
                  <c:v>739.20976588587394</c:v>
                </c:pt>
                <c:pt idx="4">
                  <c:v>730.53578139091439</c:v>
                </c:pt>
                <c:pt idx="5">
                  <c:v>724.07395401547478</c:v>
                </c:pt>
                <c:pt idx="6">
                  <c:v>714.99246689323536</c:v>
                </c:pt>
                <c:pt idx="7">
                  <c:v>704.921330533316</c:v>
                </c:pt>
                <c:pt idx="8">
                  <c:v>697.93557120851642</c:v>
                </c:pt>
                <c:pt idx="9">
                  <c:v>689.90194798499692</c:v>
                </c:pt>
                <c:pt idx="10">
                  <c:v>681.92653942251741</c:v>
                </c:pt>
                <c:pt idx="11">
                  <c:v>672.03004704571811</c:v>
                </c:pt>
                <c:pt idx="12">
                  <c:v>666.26679560275841</c:v>
                </c:pt>
                <c:pt idx="13">
                  <c:v>659.0481776337989</c:v>
                </c:pt>
                <c:pt idx="14">
                  <c:v>653.22671152979922</c:v>
                </c:pt>
                <c:pt idx="15">
                  <c:v>643.62129245819983</c:v>
                </c:pt>
                <c:pt idx="16">
                  <c:v>634.01587338660045</c:v>
                </c:pt>
                <c:pt idx="17">
                  <c:v>624.75974228124107</c:v>
                </c:pt>
                <c:pt idx="18">
                  <c:v>617.30826566812152</c:v>
                </c:pt>
                <c:pt idx="19">
                  <c:v>611.83608753036185</c:v>
                </c:pt>
                <c:pt idx="20">
                  <c:v>602.11423913668239</c:v>
                </c:pt>
                <c:pt idx="21">
                  <c:v>592.916322692363</c:v>
                </c:pt>
                <c:pt idx="22">
                  <c:v>581.73910777268372</c:v>
                </c:pt>
                <c:pt idx="23">
                  <c:v>572.2501180231643</c:v>
                </c:pt>
                <c:pt idx="24">
                  <c:v>563.75077751132483</c:v>
                </c:pt>
                <c:pt idx="25">
                  <c:v>554.20357310076542</c:v>
                </c:pt>
                <c:pt idx="26">
                  <c:v>547.27602843700583</c:v>
                </c:pt>
                <c:pt idx="27">
                  <c:v>539.4170491966064</c:v>
                </c:pt>
                <c:pt idx="28">
                  <c:v>527.36661436132715</c:v>
                </c:pt>
                <c:pt idx="29">
                  <c:v>515.84011147540787</c:v>
                </c:pt>
                <c:pt idx="30">
                  <c:v>501.22823155436873</c:v>
                </c:pt>
                <c:pt idx="31">
                  <c:v>486.49992231124963</c:v>
                </c:pt>
                <c:pt idx="32">
                  <c:v>470.49089052525062</c:v>
                </c:pt>
                <c:pt idx="33">
                  <c:v>460.12868086013128</c:v>
                </c:pt>
                <c:pt idx="34">
                  <c:v>445.98251822741219</c:v>
                </c:pt>
                <c:pt idx="35">
                  <c:v>427.23739737253334</c:v>
                </c:pt>
                <c:pt idx="36">
                  <c:v>406.33833405917466</c:v>
                </c:pt>
                <c:pt idx="37">
                  <c:v>385.67212938997596</c:v>
                </c:pt>
                <c:pt idx="38">
                  <c:v>367.62558446757708</c:v>
                </c:pt>
                <c:pt idx="39">
                  <c:v>352.08226996989805</c:v>
                </c:pt>
                <c:pt idx="40">
                  <c:v>337.9361073371789</c:v>
                </c:pt>
                <c:pt idx="41">
                  <c:v>323.73173004341982</c:v>
                </c:pt>
                <c:pt idx="42">
                  <c:v>306.26733173142088</c:v>
                </c:pt>
                <c:pt idx="43">
                  <c:v>283.56361392582232</c:v>
                </c:pt>
                <c:pt idx="44">
                  <c:v>261.26739874750371</c:v>
                </c:pt>
                <c:pt idx="45">
                  <c:v>239.37868619646505</c:v>
                </c:pt>
                <c:pt idx="46">
                  <c:v>217.31532966230645</c:v>
                </c:pt>
                <c:pt idx="47">
                  <c:v>204.44988957246724</c:v>
                </c:pt>
                <c:pt idx="48">
                  <c:v>188.09156982022827</c:v>
                </c:pt>
                <c:pt idx="49">
                  <c:v>169.23001964326943</c:v>
                </c:pt>
                <c:pt idx="50">
                  <c:v>149.84453751695065</c:v>
                </c:pt>
                <c:pt idx="51">
                  <c:v>131.21584598415183</c:v>
                </c:pt>
                <c:pt idx="52">
                  <c:v>115.4396728423128</c:v>
                </c:pt>
                <c:pt idx="53">
                  <c:v>95.995976054954014</c:v>
                </c:pt>
                <c:pt idx="54">
                  <c:v>86.914488932714576</c:v>
                </c:pt>
                <c:pt idx="55">
                  <c:v>77.250855200075179</c:v>
                </c:pt>
                <c:pt idx="56">
                  <c:v>66.481142907675846</c:v>
                </c:pt>
                <c:pt idx="57">
                  <c:v>56.351791886716484</c:v>
                </c:pt>
                <c:pt idx="58">
                  <c:v>45.698508916397152</c:v>
                </c:pt>
                <c:pt idx="59">
                  <c:v>37.839529675997639</c:v>
                </c:pt>
                <c:pt idx="60">
                  <c:v>30.271623740798113</c:v>
                </c:pt>
                <c:pt idx="61">
                  <c:v>25.847309501758389</c:v>
                </c:pt>
                <c:pt idx="62">
                  <c:v>21.481209923758659</c:v>
                </c:pt>
                <c:pt idx="63">
                  <c:v>17.289754328878921</c:v>
                </c:pt>
                <c:pt idx="64">
                  <c:v>13.796874666479139</c:v>
                </c:pt>
                <c:pt idx="65">
                  <c:v>11.759361530079266</c:v>
                </c:pt>
                <c:pt idx="66">
                  <c:v>9.6054190715994014</c:v>
                </c:pt>
                <c:pt idx="67">
                  <c:v>7.6261205962395247</c:v>
                </c:pt>
                <c:pt idx="68">
                  <c:v>5.9378954260796295</c:v>
                </c:pt>
                <c:pt idx="69">
                  <c:v>4.8318168663196985</c:v>
                </c:pt>
                <c:pt idx="70">
                  <c:v>3.2600210182397964</c:v>
                </c:pt>
                <c:pt idx="71">
                  <c:v>1.8628691532798838</c:v>
                </c:pt>
                <c:pt idx="72">
                  <c:v>1.0478638987199347</c:v>
                </c:pt>
                <c:pt idx="73">
                  <c:v>0.40750262727997455</c:v>
                </c:pt>
                <c:pt idx="74">
                  <c:v>0.23285864415998547</c:v>
                </c:pt>
                <c:pt idx="75">
                  <c:v>0.23285864415998547</c:v>
                </c:pt>
                <c:pt idx="76">
                  <c:v>0.11642932207999274</c:v>
                </c:pt>
                <c:pt idx="77">
                  <c:v>0.11642932207999274</c:v>
                </c:pt>
                <c:pt idx="78">
                  <c:v>0.11642932207999274</c:v>
                </c:pt>
                <c:pt idx="79">
                  <c:v>5.8214661039996368E-2</c:v>
                </c:pt>
                <c:pt idx="80">
                  <c:v>5.8214661039996368E-2</c:v>
                </c:pt>
                <c:pt idx="81">
                  <c:v>5.8214661039996368E-2</c:v>
                </c:pt>
                <c:pt idx="82">
                  <c:v>5.8214661039996368E-2</c:v>
                </c:pt>
                <c:pt idx="83">
                  <c:v>5.8214661039996368E-2</c:v>
                </c:pt>
                <c:pt idx="84">
                  <c:v>5.8214661039996368E-2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3B-4012-98B2-42B21FFF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17968"/>
        <c:axId val="619822888"/>
      </c:lineChart>
      <c:dateAx>
        <c:axId val="61981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22888"/>
        <c:crosses val="autoZero"/>
        <c:auto val="1"/>
        <c:lblOffset val="100"/>
        <c:baseTimeUnit val="days"/>
      </c:dateAx>
      <c:valAx>
        <c:axId val="61982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Torfaen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date'!$C$1883:$C$1981</c:f>
              <c:numCache>
                <c:formatCode>General</c:formatCode>
                <c:ptCount val="99"/>
                <c:pt idx="0">
                  <c:v>333</c:v>
                </c:pt>
                <c:pt idx="1">
                  <c:v>333</c:v>
                </c:pt>
                <c:pt idx="2">
                  <c:v>333</c:v>
                </c:pt>
                <c:pt idx="3">
                  <c:v>330</c:v>
                </c:pt>
                <c:pt idx="4">
                  <c:v>329</c:v>
                </c:pt>
                <c:pt idx="5">
                  <c:v>322</c:v>
                </c:pt>
                <c:pt idx="6">
                  <c:v>321</c:v>
                </c:pt>
                <c:pt idx="7">
                  <c:v>321</c:v>
                </c:pt>
                <c:pt idx="8">
                  <c:v>319</c:v>
                </c:pt>
                <c:pt idx="9">
                  <c:v>318</c:v>
                </c:pt>
                <c:pt idx="10">
                  <c:v>317</c:v>
                </c:pt>
                <c:pt idx="11">
                  <c:v>315</c:v>
                </c:pt>
                <c:pt idx="12">
                  <c:v>313</c:v>
                </c:pt>
                <c:pt idx="13">
                  <c:v>312</c:v>
                </c:pt>
                <c:pt idx="14">
                  <c:v>312</c:v>
                </c:pt>
                <c:pt idx="15">
                  <c:v>311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  <c:pt idx="20">
                  <c:v>307</c:v>
                </c:pt>
                <c:pt idx="21">
                  <c:v>306</c:v>
                </c:pt>
                <c:pt idx="22">
                  <c:v>304</c:v>
                </c:pt>
                <c:pt idx="23">
                  <c:v>304</c:v>
                </c:pt>
                <c:pt idx="24">
                  <c:v>302</c:v>
                </c:pt>
                <c:pt idx="25">
                  <c:v>297</c:v>
                </c:pt>
                <c:pt idx="26">
                  <c:v>297</c:v>
                </c:pt>
                <c:pt idx="27">
                  <c:v>296</c:v>
                </c:pt>
                <c:pt idx="28">
                  <c:v>290</c:v>
                </c:pt>
                <c:pt idx="29">
                  <c:v>287</c:v>
                </c:pt>
                <c:pt idx="30">
                  <c:v>286</c:v>
                </c:pt>
                <c:pt idx="31">
                  <c:v>282</c:v>
                </c:pt>
                <c:pt idx="32">
                  <c:v>279</c:v>
                </c:pt>
                <c:pt idx="33">
                  <c:v>277</c:v>
                </c:pt>
                <c:pt idx="34">
                  <c:v>271</c:v>
                </c:pt>
                <c:pt idx="35">
                  <c:v>266</c:v>
                </c:pt>
                <c:pt idx="36">
                  <c:v>255</c:v>
                </c:pt>
                <c:pt idx="37">
                  <c:v>243</c:v>
                </c:pt>
                <c:pt idx="38">
                  <c:v>235</c:v>
                </c:pt>
                <c:pt idx="39">
                  <c:v>233</c:v>
                </c:pt>
                <c:pt idx="40">
                  <c:v>233</c:v>
                </c:pt>
                <c:pt idx="41">
                  <c:v>228</c:v>
                </c:pt>
                <c:pt idx="42">
                  <c:v>220</c:v>
                </c:pt>
                <c:pt idx="43">
                  <c:v>214</c:v>
                </c:pt>
                <c:pt idx="44">
                  <c:v>202</c:v>
                </c:pt>
                <c:pt idx="45">
                  <c:v>197</c:v>
                </c:pt>
                <c:pt idx="46">
                  <c:v>175</c:v>
                </c:pt>
                <c:pt idx="47">
                  <c:v>167</c:v>
                </c:pt>
                <c:pt idx="48">
                  <c:v>157</c:v>
                </c:pt>
                <c:pt idx="49">
                  <c:v>147</c:v>
                </c:pt>
                <c:pt idx="50">
                  <c:v>134</c:v>
                </c:pt>
                <c:pt idx="51">
                  <c:v>118</c:v>
                </c:pt>
                <c:pt idx="52">
                  <c:v>111</c:v>
                </c:pt>
                <c:pt idx="53">
                  <c:v>91</c:v>
                </c:pt>
                <c:pt idx="54">
                  <c:v>82</c:v>
                </c:pt>
                <c:pt idx="55">
                  <c:v>76</c:v>
                </c:pt>
                <c:pt idx="56">
                  <c:v>68</c:v>
                </c:pt>
                <c:pt idx="57">
                  <c:v>59</c:v>
                </c:pt>
                <c:pt idx="58">
                  <c:v>50</c:v>
                </c:pt>
                <c:pt idx="59">
                  <c:v>43</c:v>
                </c:pt>
                <c:pt idx="60">
                  <c:v>29</c:v>
                </c:pt>
                <c:pt idx="61">
                  <c:v>24</c:v>
                </c:pt>
                <c:pt idx="62">
                  <c:v>22</c:v>
                </c:pt>
                <c:pt idx="63">
                  <c:v>17</c:v>
                </c:pt>
                <c:pt idx="64">
                  <c:v>9</c:v>
                </c:pt>
                <c:pt idx="65">
                  <c:v>6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D-4425-92D4-BCD2D50DA523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date'!$F$1883:$F$1981</c:f>
              <c:numCache>
                <c:formatCode>0</c:formatCode>
                <c:ptCount val="99"/>
                <c:pt idx="0">
                  <c:v>963.01477381523296</c:v>
                </c:pt>
                <c:pt idx="1">
                  <c:v>963.01477381523296</c:v>
                </c:pt>
                <c:pt idx="2">
                  <c:v>962.78855469993698</c:v>
                </c:pt>
                <c:pt idx="3">
                  <c:v>957.51010867636273</c:v>
                </c:pt>
                <c:pt idx="4">
                  <c:v>946.2745592833262</c:v>
                </c:pt>
                <c:pt idx="5">
                  <c:v>937.90445201737282</c:v>
                </c:pt>
                <c:pt idx="6">
                  <c:v>926.14105802197878</c:v>
                </c:pt>
                <c:pt idx="7">
                  <c:v>913.09575570657398</c:v>
                </c:pt>
                <c:pt idx="8">
                  <c:v>904.04699109473245</c:v>
                </c:pt>
                <c:pt idx="9">
                  <c:v>893.64091179111472</c:v>
                </c:pt>
                <c:pt idx="10">
                  <c:v>883.31023885926231</c:v>
                </c:pt>
                <c:pt idx="11">
                  <c:v>870.49115565915349</c:v>
                </c:pt>
                <c:pt idx="12">
                  <c:v>863.02592485438424</c:v>
                </c:pt>
                <c:pt idx="13">
                  <c:v>853.67553475548141</c:v>
                </c:pt>
                <c:pt idx="14">
                  <c:v>846.13489757894683</c:v>
                </c:pt>
                <c:pt idx="15">
                  <c:v>833.69284623766475</c:v>
                </c:pt>
                <c:pt idx="16">
                  <c:v>821.25079489638267</c:v>
                </c:pt>
                <c:pt idx="17">
                  <c:v>809.26118178569266</c:v>
                </c:pt>
                <c:pt idx="18">
                  <c:v>799.60916619972829</c:v>
                </c:pt>
                <c:pt idx="19">
                  <c:v>792.52096725378578</c:v>
                </c:pt>
                <c:pt idx="20">
                  <c:v>779.92810316897305</c:v>
                </c:pt>
                <c:pt idx="21">
                  <c:v>768.01389643004836</c:v>
                </c:pt>
                <c:pt idx="22">
                  <c:v>753.53587305110193</c:v>
                </c:pt>
                <c:pt idx="23">
                  <c:v>741.24463445335061</c:v>
                </c:pt>
                <c:pt idx="24">
                  <c:v>730.23530417561005</c:v>
                </c:pt>
                <c:pt idx="25">
                  <c:v>717.8686592060933</c:v>
                </c:pt>
                <c:pt idx="26">
                  <c:v>708.8953009660172</c:v>
                </c:pt>
                <c:pt idx="27">
                  <c:v>698.71544077769545</c:v>
                </c:pt>
                <c:pt idx="28">
                  <c:v>683.10632182226891</c:v>
                </c:pt>
                <c:pt idx="29">
                  <c:v>668.17586021273041</c:v>
                </c:pt>
                <c:pt idx="30">
                  <c:v>649.24886089962854</c:v>
                </c:pt>
                <c:pt idx="31">
                  <c:v>630.17104884299602</c:v>
                </c:pt>
                <c:pt idx="32">
                  <c:v>609.43429660752588</c:v>
                </c:pt>
                <c:pt idx="33">
                  <c:v>596.01196243329434</c:v>
                </c:pt>
                <c:pt idx="34">
                  <c:v>577.68821409431519</c:v>
                </c:pt>
                <c:pt idx="35">
                  <c:v>553.40736238587385</c:v>
                </c:pt>
                <c:pt idx="36">
                  <c:v>526.33647492211469</c:v>
                </c:pt>
                <c:pt idx="37">
                  <c:v>499.56721294541683</c:v>
                </c:pt>
                <c:pt idx="38">
                  <c:v>476.19123769815963</c:v>
                </c:pt>
                <c:pt idx="39">
                  <c:v>456.05773643681226</c:v>
                </c:pt>
                <c:pt idx="40">
                  <c:v>437.73398809783316</c:v>
                </c:pt>
                <c:pt idx="41">
                  <c:v>419.33483338708879</c:v>
                </c:pt>
                <c:pt idx="42">
                  <c:v>396.71292185748501</c:v>
                </c:pt>
                <c:pt idx="43">
                  <c:v>367.30443686900009</c:v>
                </c:pt>
                <c:pt idx="44">
                  <c:v>338.4237964828726</c:v>
                </c:pt>
                <c:pt idx="45">
                  <c:v>310.07100069910251</c:v>
                </c:pt>
                <c:pt idx="46">
                  <c:v>281.49198580003639</c:v>
                </c:pt>
                <c:pt idx="47">
                  <c:v>264.82717763989496</c:v>
                </c:pt>
                <c:pt idx="48">
                  <c:v>243.63798717383273</c:v>
                </c:pt>
                <c:pt idx="49">
                  <c:v>219.20632272186066</c:v>
                </c:pt>
                <c:pt idx="50">
                  <c:v>194.09600092400044</c:v>
                </c:pt>
                <c:pt idx="51">
                  <c:v>169.96596195908975</c:v>
                </c:pt>
                <c:pt idx="52">
                  <c:v>149.530835210681</c:v>
                </c:pt>
                <c:pt idx="53">
                  <c:v>124.34510704105546</c:v>
                </c:pt>
                <c:pt idx="54">
                  <c:v>112.58171304566149</c:v>
                </c:pt>
                <c:pt idx="55">
                  <c:v>100.06425533261407</c:v>
                </c:pt>
                <c:pt idx="56">
                  <c:v>86.114076556025068</c:v>
                </c:pt>
                <c:pt idx="57">
                  <c:v>72.993367868854875</c:v>
                </c:pt>
                <c:pt idx="58">
                  <c:v>59.194001835796563</c:v>
                </c:pt>
                <c:pt idx="59">
                  <c:v>49.014141647474858</c:v>
                </c:pt>
                <c:pt idx="60">
                  <c:v>39.211313317979887</c:v>
                </c:pt>
                <c:pt idx="61">
                  <c:v>33.480429063813595</c:v>
                </c:pt>
                <c:pt idx="62">
                  <c:v>27.824951181412651</c:v>
                </c:pt>
                <c:pt idx="63">
                  <c:v>22.395692414307742</c:v>
                </c:pt>
                <c:pt idx="64">
                  <c:v>17.871310108386986</c:v>
                </c:pt>
                <c:pt idx="65">
                  <c:v>15.23208709659988</c:v>
                </c:pt>
                <c:pt idx="66">
                  <c:v>12.442051341282079</c:v>
                </c:pt>
                <c:pt idx="67">
                  <c:v>9.8782347012603182</c:v>
                </c:pt>
                <c:pt idx="68">
                  <c:v>7.6914499200652857</c:v>
                </c:pt>
                <c:pt idx="69">
                  <c:v>6.2587288565237129</c:v>
                </c:pt>
                <c:pt idx="70">
                  <c:v>4.2227568188593727</c:v>
                </c:pt>
                <c:pt idx="71">
                  <c:v>2.4130038964910701</c:v>
                </c:pt>
                <c:pt idx="72">
                  <c:v>1.3573146917762269</c:v>
                </c:pt>
                <c:pt idx="73">
                  <c:v>0.52784460235742159</c:v>
                </c:pt>
                <c:pt idx="74">
                  <c:v>0.30162548706138376</c:v>
                </c:pt>
                <c:pt idx="75">
                  <c:v>0.30162548706138376</c:v>
                </c:pt>
                <c:pt idx="76">
                  <c:v>0.15081274353069188</c:v>
                </c:pt>
                <c:pt idx="77">
                  <c:v>0.15081274353069188</c:v>
                </c:pt>
                <c:pt idx="78">
                  <c:v>0.15081274353069188</c:v>
                </c:pt>
                <c:pt idx="79">
                  <c:v>7.5406371765345939E-2</c:v>
                </c:pt>
                <c:pt idx="80">
                  <c:v>7.5406371765345939E-2</c:v>
                </c:pt>
                <c:pt idx="81">
                  <c:v>7.5406371765345939E-2</c:v>
                </c:pt>
                <c:pt idx="82">
                  <c:v>7.5406371765345939E-2</c:v>
                </c:pt>
                <c:pt idx="83">
                  <c:v>7.5406371765345939E-2</c:v>
                </c:pt>
                <c:pt idx="84">
                  <c:v>7.5406371765345939E-2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D-4425-92D4-BCD2D50DA523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date'!$G$1883:$G$1981</c:f>
              <c:numCache>
                <c:formatCode>0</c:formatCode>
                <c:ptCount val="99"/>
                <c:pt idx="0">
                  <c:v>859.06752760517577</c:v>
                </c:pt>
                <c:pt idx="1">
                  <c:v>859.06752760517577</c:v>
                </c:pt>
                <c:pt idx="2">
                  <c:v>858.86572644764578</c:v>
                </c:pt>
                <c:pt idx="3">
                  <c:v>854.15703277194586</c:v>
                </c:pt>
                <c:pt idx="4">
                  <c:v>844.1342419479563</c:v>
                </c:pt>
                <c:pt idx="5">
                  <c:v>836.66759911934662</c:v>
                </c:pt>
                <c:pt idx="6">
                  <c:v>826.17393892778705</c:v>
                </c:pt>
                <c:pt idx="7">
                  <c:v>814.53673884355749</c:v>
                </c:pt>
                <c:pt idx="8">
                  <c:v>806.46469254235785</c:v>
                </c:pt>
                <c:pt idx="9">
                  <c:v>797.18183929597819</c:v>
                </c:pt>
                <c:pt idx="10">
                  <c:v>787.96625310210857</c:v>
                </c:pt>
                <c:pt idx="11">
                  <c:v>776.53085417540899</c:v>
                </c:pt>
                <c:pt idx="12">
                  <c:v>769.87141597691925</c:v>
                </c:pt>
                <c:pt idx="13">
                  <c:v>761.5303014656796</c:v>
                </c:pt>
                <c:pt idx="14">
                  <c:v>754.80359621467983</c:v>
                </c:pt>
                <c:pt idx="15">
                  <c:v>743.7045325505303</c:v>
                </c:pt>
                <c:pt idx="16">
                  <c:v>732.60546888638078</c:v>
                </c:pt>
                <c:pt idx="17">
                  <c:v>721.91000753729122</c:v>
                </c:pt>
                <c:pt idx="18">
                  <c:v>713.29982481601155</c:v>
                </c:pt>
                <c:pt idx="19">
                  <c:v>706.97672188007175</c:v>
                </c:pt>
                <c:pt idx="20">
                  <c:v>695.74312411090227</c:v>
                </c:pt>
                <c:pt idx="21">
                  <c:v>685.11492981432264</c:v>
                </c:pt>
                <c:pt idx="22">
                  <c:v>672.19965573240313</c:v>
                </c:pt>
                <c:pt idx="23">
                  <c:v>661.23512617327367</c:v>
                </c:pt>
                <c:pt idx="24">
                  <c:v>651.41413650681397</c:v>
                </c:pt>
                <c:pt idx="25">
                  <c:v>640.38233989517448</c:v>
                </c:pt>
                <c:pt idx="26">
                  <c:v>632.37756064648477</c:v>
                </c:pt>
                <c:pt idx="27">
                  <c:v>623.29650855763509</c:v>
                </c:pt>
                <c:pt idx="28">
                  <c:v>609.37222868806566</c:v>
                </c:pt>
                <c:pt idx="29">
                  <c:v>596.05335229108618</c:v>
                </c:pt>
                <c:pt idx="30">
                  <c:v>579.16932211107689</c:v>
                </c:pt>
                <c:pt idx="31">
                  <c:v>562.15075782604754</c:v>
                </c:pt>
                <c:pt idx="32">
                  <c:v>543.65231838579825</c:v>
                </c:pt>
                <c:pt idx="33">
                  <c:v>531.67878303901875</c:v>
                </c:pt>
                <c:pt idx="34">
                  <c:v>515.33288927908939</c:v>
                </c:pt>
                <c:pt idx="35">
                  <c:v>493.67289837087031</c:v>
                </c:pt>
                <c:pt idx="36">
                  <c:v>469.52402651978127</c:v>
                </c:pt>
                <c:pt idx="37">
                  <c:v>445.64422287873219</c:v>
                </c:pt>
                <c:pt idx="38">
                  <c:v>424.79143660063306</c:v>
                </c:pt>
                <c:pt idx="39">
                  <c:v>406.83113358046376</c:v>
                </c:pt>
                <c:pt idx="40">
                  <c:v>390.48523982053445</c:v>
                </c:pt>
                <c:pt idx="41">
                  <c:v>374.0720790080951</c:v>
                </c:pt>
                <c:pt idx="42">
                  <c:v>353.8919632550959</c:v>
                </c:pt>
                <c:pt idx="43">
                  <c:v>327.65781277619692</c:v>
                </c:pt>
                <c:pt idx="44">
                  <c:v>301.89453166486794</c:v>
                </c:pt>
                <c:pt idx="45">
                  <c:v>276.60211992110897</c:v>
                </c:pt>
                <c:pt idx="46">
                  <c:v>251.10790701981998</c:v>
                </c:pt>
                <c:pt idx="47">
                  <c:v>236.24188841511057</c:v>
                </c:pt>
                <c:pt idx="48">
                  <c:v>217.33984665980134</c:v>
                </c:pt>
                <c:pt idx="49">
                  <c:v>195.5453216465622</c:v>
                </c:pt>
                <c:pt idx="50">
                  <c:v>173.14539316073308</c:v>
                </c:pt>
                <c:pt idx="51">
                  <c:v>151.61993635753396</c:v>
                </c:pt>
                <c:pt idx="52">
                  <c:v>133.39056512732469</c:v>
                </c:pt>
                <c:pt idx="53">
                  <c:v>110.92336958898558</c:v>
                </c:pt>
                <c:pt idx="54">
                  <c:v>100.429709397426</c:v>
                </c:pt>
                <c:pt idx="55">
                  <c:v>89.263378680766436</c:v>
                </c:pt>
                <c:pt idx="56">
                  <c:v>76.818973966416934</c:v>
                </c:pt>
                <c:pt idx="57">
                  <c:v>65.114506829677396</c:v>
                </c:pt>
                <c:pt idx="58">
                  <c:v>52.804636220347895</c:v>
                </c:pt>
                <c:pt idx="59">
                  <c:v>43.723584131498257</c:v>
                </c:pt>
                <c:pt idx="60">
                  <c:v>34.978867305198605</c:v>
                </c:pt>
                <c:pt idx="61">
                  <c:v>29.866571314438808</c:v>
                </c:pt>
                <c:pt idx="62">
                  <c:v>24.821542376189008</c:v>
                </c:pt>
                <c:pt idx="63">
                  <c:v>19.978314595469204</c:v>
                </c:pt>
                <c:pt idx="64">
                  <c:v>15.942291444869364</c:v>
                </c:pt>
                <c:pt idx="65">
                  <c:v>13.587944607019457</c:v>
                </c:pt>
                <c:pt idx="66">
                  <c:v>11.099063664149558</c:v>
                </c:pt>
                <c:pt idx="67">
                  <c:v>8.8119838788096487</c:v>
                </c:pt>
                <c:pt idx="68">
                  <c:v>6.861239356019726</c:v>
                </c:pt>
                <c:pt idx="69">
                  <c:v>5.5831653583297776</c:v>
                </c:pt>
                <c:pt idx="70">
                  <c:v>3.7669549405598497</c:v>
                </c:pt>
                <c:pt idx="71">
                  <c:v>2.1525456803199141</c:v>
                </c:pt>
                <c:pt idx="72">
                  <c:v>1.2108069451799517</c:v>
                </c:pt>
                <c:pt idx="73">
                  <c:v>0.47086936756998121</c:v>
                </c:pt>
                <c:pt idx="74">
                  <c:v>0.26906821003998926</c:v>
                </c:pt>
                <c:pt idx="75">
                  <c:v>0.26906821003998926</c:v>
                </c:pt>
                <c:pt idx="76">
                  <c:v>0.13453410501999463</c:v>
                </c:pt>
                <c:pt idx="77">
                  <c:v>0.13453410501999463</c:v>
                </c:pt>
                <c:pt idx="78">
                  <c:v>0.13453410501999463</c:v>
                </c:pt>
                <c:pt idx="79">
                  <c:v>6.7267052509997316E-2</c:v>
                </c:pt>
                <c:pt idx="80">
                  <c:v>6.7267052509997316E-2</c:v>
                </c:pt>
                <c:pt idx="81">
                  <c:v>6.7267052509997316E-2</c:v>
                </c:pt>
                <c:pt idx="82">
                  <c:v>6.7267052509997316E-2</c:v>
                </c:pt>
                <c:pt idx="83">
                  <c:v>6.7267052509997316E-2</c:v>
                </c:pt>
                <c:pt idx="84">
                  <c:v>6.7267052509997316E-2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9D-4425-92D4-BCD2D50DA523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date'!$H$1883:$H$1981</c:f>
              <c:numCache>
                <c:formatCode>0</c:formatCode>
                <c:ptCount val="99"/>
                <c:pt idx="0">
                  <c:v>663.78145344035909</c:v>
                </c:pt>
                <c:pt idx="1">
                  <c:v>663.78145344035909</c:v>
                </c:pt>
                <c:pt idx="2">
                  <c:v>663.62552638998545</c:v>
                </c:pt>
                <c:pt idx="3">
                  <c:v>659.98722854793516</c:v>
                </c:pt>
                <c:pt idx="4">
                  <c:v>652.24285171271367</c:v>
                </c:pt>
                <c:pt idx="5">
                  <c:v>646.47355084889091</c:v>
                </c:pt>
                <c:pt idx="6">
                  <c:v>638.36534422946443</c:v>
                </c:pt>
                <c:pt idx="7">
                  <c:v>629.37355099125421</c:v>
                </c:pt>
                <c:pt idx="8">
                  <c:v>623.13646897631077</c:v>
                </c:pt>
                <c:pt idx="9">
                  <c:v>615.96382465912575</c:v>
                </c:pt>
                <c:pt idx="10">
                  <c:v>608.84315602539868</c:v>
                </c:pt>
                <c:pt idx="11">
                  <c:v>600.0072898375621</c:v>
                </c:pt>
                <c:pt idx="12">
                  <c:v>594.86169717523364</c:v>
                </c:pt>
                <c:pt idx="13">
                  <c:v>588.41671242645873</c:v>
                </c:pt>
                <c:pt idx="14">
                  <c:v>583.21914408067255</c:v>
                </c:pt>
                <c:pt idx="15">
                  <c:v>574.64315631012528</c:v>
                </c:pt>
                <c:pt idx="16">
                  <c:v>566.06716853957801</c:v>
                </c:pt>
                <c:pt idx="17">
                  <c:v>557.80303486977789</c:v>
                </c:pt>
                <c:pt idx="18">
                  <c:v>551.1501473871715</c:v>
                </c:pt>
                <c:pt idx="19">
                  <c:v>546.26443314213248</c:v>
                </c:pt>
                <c:pt idx="20">
                  <c:v>537.58449400466941</c:v>
                </c:pt>
                <c:pt idx="21">
                  <c:v>529.37233601832725</c:v>
                </c:pt>
                <c:pt idx="22">
                  <c:v>519.39300479441772</c:v>
                </c:pt>
                <c:pt idx="23">
                  <c:v>510.92096839078613</c:v>
                </c:pt>
                <c:pt idx="24">
                  <c:v>503.33251860593822</c:v>
                </c:pt>
                <c:pt idx="25">
                  <c:v>494.80850651884884</c:v>
                </c:pt>
                <c:pt idx="26">
                  <c:v>488.62340018736319</c:v>
                </c:pt>
                <c:pt idx="27">
                  <c:v>481.6066829205518</c:v>
                </c:pt>
                <c:pt idx="28">
                  <c:v>470.84771644477433</c:v>
                </c:pt>
                <c:pt idx="29">
                  <c:v>460.5565311201176</c:v>
                </c:pt>
                <c:pt idx="30">
                  <c:v>447.51063457219414</c:v>
                </c:pt>
                <c:pt idx="31">
                  <c:v>434.36078665735499</c:v>
                </c:pt>
                <c:pt idx="32">
                  <c:v>420.06747370644285</c:v>
                </c:pt>
                <c:pt idx="33">
                  <c:v>410.81580205094338</c:v>
                </c:pt>
                <c:pt idx="34">
                  <c:v>398.18571097068286</c:v>
                </c:pt>
                <c:pt idx="35">
                  <c:v>381.44954089725121</c:v>
                </c:pt>
                <c:pt idx="36">
                  <c:v>362.79027053587868</c:v>
                </c:pt>
                <c:pt idx="37">
                  <c:v>344.33890290833756</c:v>
                </c:pt>
                <c:pt idx="38">
                  <c:v>328.22644103640022</c:v>
                </c:pt>
                <c:pt idx="39">
                  <c:v>314.34893355315103</c:v>
                </c:pt>
                <c:pt idx="40">
                  <c:v>301.71884247289046</c:v>
                </c:pt>
                <c:pt idx="41">
                  <c:v>289.0367757091721</c:v>
                </c:pt>
                <c:pt idx="42">
                  <c:v>273.44407067181339</c:v>
                </c:pt>
                <c:pt idx="43">
                  <c:v>253.17355412324713</c:v>
                </c:pt>
                <c:pt idx="44">
                  <c:v>233.26686735888586</c:v>
                </c:pt>
                <c:pt idx="45">
                  <c:v>213.72401037872964</c:v>
                </c:pt>
                <c:pt idx="46">
                  <c:v>194.02522634819985</c:v>
                </c:pt>
                <c:pt idx="47">
                  <c:v>182.53860030401231</c:v>
                </c:pt>
                <c:pt idx="48">
                  <c:v>167.93343325235298</c:v>
                </c:pt>
                <c:pt idx="49">
                  <c:v>151.09331181200562</c:v>
                </c:pt>
                <c:pt idx="50">
                  <c:v>133.78540922053747</c:v>
                </c:pt>
                <c:pt idx="51">
                  <c:v>117.15319051402156</c:v>
                </c:pt>
                <c:pt idx="52">
                  <c:v>103.06778029694088</c:v>
                </c:pt>
                <c:pt idx="53">
                  <c:v>85.707902022014878</c:v>
                </c:pt>
                <c:pt idx="54">
                  <c:v>77.599695402588367</c:v>
                </c:pt>
                <c:pt idx="55">
                  <c:v>68.971731948583226</c:v>
                </c:pt>
                <c:pt idx="56">
                  <c:v>59.35623050887871</c:v>
                </c:pt>
                <c:pt idx="57">
                  <c:v>50.312461587210677</c:v>
                </c:pt>
                <c:pt idx="58">
                  <c:v>40.800911514421884</c:v>
                </c:pt>
                <c:pt idx="59">
                  <c:v>33.784194247610479</c:v>
                </c:pt>
                <c:pt idx="60">
                  <c:v>27.027355398088382</c:v>
                </c:pt>
                <c:pt idx="61">
                  <c:v>23.077203455290849</c:v>
                </c:pt>
                <c:pt idx="62">
                  <c:v>19.179027195951178</c:v>
                </c:pt>
                <c:pt idx="63">
                  <c:v>15.436777986985094</c:v>
                </c:pt>
                <c:pt idx="64">
                  <c:v>12.318236979513358</c:v>
                </c:pt>
                <c:pt idx="65">
                  <c:v>10.499088058488178</c:v>
                </c:pt>
                <c:pt idx="66">
                  <c:v>8.5759877705472753</c:v>
                </c:pt>
                <c:pt idx="67">
                  <c:v>6.8088145329799579</c:v>
                </c:pt>
                <c:pt idx="68">
                  <c:v>5.3015197127019515</c:v>
                </c:pt>
                <c:pt idx="69">
                  <c:v>4.3139817270025684</c:v>
                </c:pt>
                <c:pt idx="70">
                  <c:v>2.9106382736402869</c:v>
                </c:pt>
                <c:pt idx="71">
                  <c:v>1.6632218706515927</c:v>
                </c:pt>
                <c:pt idx="72">
                  <c:v>0.93556230224152093</c:v>
                </c:pt>
                <c:pt idx="73">
                  <c:v>0.36382978420503587</c:v>
                </c:pt>
                <c:pt idx="74">
                  <c:v>0.20790273383144908</c:v>
                </c:pt>
                <c:pt idx="75">
                  <c:v>0.20790273383144908</c:v>
                </c:pt>
                <c:pt idx="76">
                  <c:v>0.10395136691572454</c:v>
                </c:pt>
                <c:pt idx="77">
                  <c:v>0.10395136691572454</c:v>
                </c:pt>
                <c:pt idx="78">
                  <c:v>0.10395136691572454</c:v>
                </c:pt>
                <c:pt idx="79">
                  <c:v>5.1975683457862271E-2</c:v>
                </c:pt>
                <c:pt idx="80">
                  <c:v>5.1975683457862271E-2</c:v>
                </c:pt>
                <c:pt idx="81">
                  <c:v>5.1975683457862271E-2</c:v>
                </c:pt>
                <c:pt idx="82">
                  <c:v>5.1975683457862271E-2</c:v>
                </c:pt>
                <c:pt idx="83">
                  <c:v>5.1975683457862271E-2</c:v>
                </c:pt>
                <c:pt idx="84">
                  <c:v>5.1975683457862271E-2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9D-4425-92D4-BCD2D50DA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571696"/>
        <c:axId val="732579568"/>
      </c:lineChart>
      <c:dateAx>
        <c:axId val="732571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79568"/>
        <c:crosses val="autoZero"/>
        <c:auto val="1"/>
        <c:lblOffset val="100"/>
        <c:baseTimeUnit val="days"/>
      </c:dateAx>
      <c:valAx>
        <c:axId val="7325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7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Vales</a:t>
            </a:r>
            <a:r>
              <a:rPr lang="en-GB" baseline="0"/>
              <a:t> of Glamorgan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date'!$C$1982:$C$2080</c:f>
              <c:numCache>
                <c:formatCode>General</c:formatCode>
                <c:ptCount val="99"/>
                <c:pt idx="0">
                  <c:v>613</c:v>
                </c:pt>
                <c:pt idx="1">
                  <c:v>613</c:v>
                </c:pt>
                <c:pt idx="2">
                  <c:v>613</c:v>
                </c:pt>
                <c:pt idx="3">
                  <c:v>608</c:v>
                </c:pt>
                <c:pt idx="4">
                  <c:v>603</c:v>
                </c:pt>
                <c:pt idx="5">
                  <c:v>600</c:v>
                </c:pt>
                <c:pt idx="6">
                  <c:v>596</c:v>
                </c:pt>
                <c:pt idx="7">
                  <c:v>592</c:v>
                </c:pt>
                <c:pt idx="8">
                  <c:v>587</c:v>
                </c:pt>
                <c:pt idx="9">
                  <c:v>583</c:v>
                </c:pt>
                <c:pt idx="10">
                  <c:v>581</c:v>
                </c:pt>
                <c:pt idx="11">
                  <c:v>575</c:v>
                </c:pt>
                <c:pt idx="12">
                  <c:v>575</c:v>
                </c:pt>
                <c:pt idx="13">
                  <c:v>574</c:v>
                </c:pt>
                <c:pt idx="14">
                  <c:v>571</c:v>
                </c:pt>
                <c:pt idx="15">
                  <c:v>566</c:v>
                </c:pt>
                <c:pt idx="16">
                  <c:v>563</c:v>
                </c:pt>
                <c:pt idx="17">
                  <c:v>557</c:v>
                </c:pt>
                <c:pt idx="18">
                  <c:v>553</c:v>
                </c:pt>
                <c:pt idx="19">
                  <c:v>547</c:v>
                </c:pt>
                <c:pt idx="20">
                  <c:v>540</c:v>
                </c:pt>
                <c:pt idx="21">
                  <c:v>536</c:v>
                </c:pt>
                <c:pt idx="22">
                  <c:v>529</c:v>
                </c:pt>
                <c:pt idx="23">
                  <c:v>521</c:v>
                </c:pt>
                <c:pt idx="24">
                  <c:v>517</c:v>
                </c:pt>
                <c:pt idx="25">
                  <c:v>508</c:v>
                </c:pt>
                <c:pt idx="26">
                  <c:v>501</c:v>
                </c:pt>
                <c:pt idx="27">
                  <c:v>494</c:v>
                </c:pt>
                <c:pt idx="28">
                  <c:v>480</c:v>
                </c:pt>
                <c:pt idx="29">
                  <c:v>472</c:v>
                </c:pt>
                <c:pt idx="30">
                  <c:v>464</c:v>
                </c:pt>
                <c:pt idx="31">
                  <c:v>450</c:v>
                </c:pt>
                <c:pt idx="32">
                  <c:v>438</c:v>
                </c:pt>
                <c:pt idx="33">
                  <c:v>424</c:v>
                </c:pt>
                <c:pt idx="34">
                  <c:v>417</c:v>
                </c:pt>
                <c:pt idx="35">
                  <c:v>407</c:v>
                </c:pt>
                <c:pt idx="36">
                  <c:v>395</c:v>
                </c:pt>
                <c:pt idx="37">
                  <c:v>376</c:v>
                </c:pt>
                <c:pt idx="38">
                  <c:v>358</c:v>
                </c:pt>
                <c:pt idx="39">
                  <c:v>346</c:v>
                </c:pt>
                <c:pt idx="40">
                  <c:v>330</c:v>
                </c:pt>
                <c:pt idx="41">
                  <c:v>322</c:v>
                </c:pt>
                <c:pt idx="42">
                  <c:v>305</c:v>
                </c:pt>
                <c:pt idx="43">
                  <c:v>279</c:v>
                </c:pt>
                <c:pt idx="44">
                  <c:v>265</c:v>
                </c:pt>
                <c:pt idx="45">
                  <c:v>243</c:v>
                </c:pt>
                <c:pt idx="46">
                  <c:v>216</c:v>
                </c:pt>
                <c:pt idx="47">
                  <c:v>197</c:v>
                </c:pt>
                <c:pt idx="48">
                  <c:v>181</c:v>
                </c:pt>
                <c:pt idx="49">
                  <c:v>168</c:v>
                </c:pt>
                <c:pt idx="50">
                  <c:v>149</c:v>
                </c:pt>
                <c:pt idx="51">
                  <c:v>131</c:v>
                </c:pt>
                <c:pt idx="52">
                  <c:v>117</c:v>
                </c:pt>
                <c:pt idx="53">
                  <c:v>99</c:v>
                </c:pt>
                <c:pt idx="54">
                  <c:v>88</c:v>
                </c:pt>
                <c:pt idx="55">
                  <c:v>70</c:v>
                </c:pt>
                <c:pt idx="56">
                  <c:v>61</c:v>
                </c:pt>
                <c:pt idx="57">
                  <c:v>44</c:v>
                </c:pt>
                <c:pt idx="58">
                  <c:v>34</c:v>
                </c:pt>
                <c:pt idx="59">
                  <c:v>17</c:v>
                </c:pt>
                <c:pt idx="60">
                  <c:v>12</c:v>
                </c:pt>
                <c:pt idx="61">
                  <c:v>11</c:v>
                </c:pt>
                <c:pt idx="62">
                  <c:v>6</c:v>
                </c:pt>
                <c:pt idx="63">
                  <c:v>5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A-4D84-8DF2-3E4F4BD59E2E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date'!$F$1982:$F$2080</c:f>
              <c:numCache>
                <c:formatCode>0</c:formatCode>
                <c:ptCount val="99"/>
                <c:pt idx="0">
                  <c:v>514.962085040891</c:v>
                </c:pt>
                <c:pt idx="1">
                  <c:v>514.962085040891</c:v>
                </c:pt>
                <c:pt idx="2">
                  <c:v>514.84111673338782</c:v>
                </c:pt>
                <c:pt idx="3">
                  <c:v>512.01852289164776</c:v>
                </c:pt>
                <c:pt idx="4">
                  <c:v>506.01043028565817</c:v>
                </c:pt>
                <c:pt idx="5">
                  <c:v>501.53460290804179</c:v>
                </c:pt>
                <c:pt idx="6">
                  <c:v>495.24425091787822</c:v>
                </c:pt>
                <c:pt idx="7">
                  <c:v>488.2684118518635</c:v>
                </c:pt>
                <c:pt idx="8">
                  <c:v>483.42967955173765</c:v>
                </c:pt>
                <c:pt idx="9">
                  <c:v>477.86513740659296</c:v>
                </c:pt>
                <c:pt idx="10">
                  <c:v>472.34091803061597</c:v>
                </c:pt>
                <c:pt idx="11">
                  <c:v>465.48604727210437</c:v>
                </c:pt>
                <c:pt idx="12">
                  <c:v>461.49409312450058</c:v>
                </c:pt>
                <c:pt idx="13">
                  <c:v>456.49406974770392</c:v>
                </c:pt>
                <c:pt idx="14">
                  <c:v>452.46179283093238</c:v>
                </c:pt>
                <c:pt idx="15">
                  <c:v>445.80853591825939</c:v>
                </c:pt>
                <c:pt idx="16">
                  <c:v>439.15527900558635</c:v>
                </c:pt>
                <c:pt idx="17">
                  <c:v>432.74395870791966</c:v>
                </c:pt>
                <c:pt idx="18">
                  <c:v>427.58264425445208</c:v>
                </c:pt>
                <c:pt idx="19">
                  <c:v>423.79230395268689</c:v>
                </c:pt>
                <c:pt idx="20">
                  <c:v>417.05840150167842</c:v>
                </c:pt>
                <c:pt idx="21">
                  <c:v>410.68740397317941</c:v>
                </c:pt>
                <c:pt idx="22">
                  <c:v>402.94543229297813</c:v>
                </c:pt>
                <c:pt idx="23">
                  <c:v>396.37282091864051</c:v>
                </c:pt>
                <c:pt idx="24">
                  <c:v>390.4856966201541</c:v>
                </c:pt>
                <c:pt idx="25">
                  <c:v>383.8727624766488</c:v>
                </c:pt>
                <c:pt idx="26">
                  <c:v>379.07435294569069</c:v>
                </c:pt>
                <c:pt idx="27">
                  <c:v>373.63077910804913</c:v>
                </c:pt>
                <c:pt idx="28">
                  <c:v>365.28396589033207</c:v>
                </c:pt>
                <c:pt idx="29">
                  <c:v>357.30005759512449</c:v>
                </c:pt>
                <c:pt idx="30">
                  <c:v>347.17904253402799</c:v>
                </c:pt>
                <c:pt idx="31">
                  <c:v>336.977381934596</c:v>
                </c:pt>
                <c:pt idx="32">
                  <c:v>325.88862041347431</c:v>
                </c:pt>
                <c:pt idx="33">
                  <c:v>318.71116750162105</c:v>
                </c:pt>
                <c:pt idx="34">
                  <c:v>308.91273459386622</c:v>
                </c:pt>
                <c:pt idx="35">
                  <c:v>295.92880292186192</c:v>
                </c:pt>
                <c:pt idx="36">
                  <c:v>281.45292879065215</c:v>
                </c:pt>
                <c:pt idx="37">
                  <c:v>267.13834573611325</c:v>
                </c:pt>
                <c:pt idx="38">
                  <c:v>254.63828729412157</c:v>
                </c:pt>
                <c:pt idx="39">
                  <c:v>243.87210792634158</c:v>
                </c:pt>
                <c:pt idx="40">
                  <c:v>234.07367501858681</c:v>
                </c:pt>
                <c:pt idx="41">
                  <c:v>224.23491934166429</c:v>
                </c:pt>
                <c:pt idx="42">
                  <c:v>212.13808859134971</c:v>
                </c:pt>
                <c:pt idx="43">
                  <c:v>196.41220861594078</c:v>
                </c:pt>
                <c:pt idx="44">
                  <c:v>180.96858802470587</c:v>
                </c:pt>
                <c:pt idx="45">
                  <c:v>165.80722681764496</c:v>
                </c:pt>
                <c:pt idx="46">
                  <c:v>150.52489730308088</c:v>
                </c:pt>
                <c:pt idx="47">
                  <c:v>141.61356531701583</c:v>
                </c:pt>
                <c:pt idx="48">
                  <c:v>130.28286718088785</c:v>
                </c:pt>
                <c:pt idx="49">
                  <c:v>117.21828997054811</c:v>
                </c:pt>
                <c:pt idx="50">
                  <c:v>103.79080783769895</c:v>
                </c:pt>
                <c:pt idx="51">
                  <c:v>90.887521704030092</c:v>
                </c:pt>
                <c:pt idx="52">
                  <c:v>79.960051259579259</c:v>
                </c:pt>
                <c:pt idx="53">
                  <c:v>66.492246357562379</c:v>
                </c:pt>
                <c:pt idx="54">
                  <c:v>60.201894367398808</c:v>
                </c:pt>
                <c:pt idx="55">
                  <c:v>53.508314685558084</c:v>
                </c:pt>
                <c:pt idx="56">
                  <c:v>46.048602389530771</c:v>
                </c:pt>
                <c:pt idx="57">
                  <c:v>39.032440554348327</c:v>
                </c:pt>
                <c:pt idx="58">
                  <c:v>31.653373796656442</c:v>
                </c:pt>
                <c:pt idx="59">
                  <c:v>26.209799959014887</c:v>
                </c:pt>
                <c:pt idx="60">
                  <c:v>20.967839967211908</c:v>
                </c:pt>
                <c:pt idx="61">
                  <c:v>17.903309510465554</c:v>
                </c:pt>
                <c:pt idx="62">
                  <c:v>14.879101822886913</c:v>
                </c:pt>
                <c:pt idx="63">
                  <c:v>11.975862442811417</c:v>
                </c:pt>
                <c:pt idx="64">
                  <c:v>9.5564962927485055</c:v>
                </c:pt>
                <c:pt idx="65">
                  <c:v>8.1451993718784728</c:v>
                </c:pt>
                <c:pt idx="66">
                  <c:v>6.6532569126730099</c:v>
                </c:pt>
                <c:pt idx="67">
                  <c:v>5.282282760970693</c:v>
                </c:pt>
                <c:pt idx="68">
                  <c:v>4.1129224551069514</c:v>
                </c:pt>
                <c:pt idx="69">
                  <c:v>3.3467898409203625</c:v>
                </c:pt>
                <c:pt idx="70">
                  <c:v>2.2580750733920518</c:v>
                </c:pt>
                <c:pt idx="71">
                  <c:v>1.2903286133668868</c:v>
                </c:pt>
                <c:pt idx="72">
                  <c:v>0.7258098450188738</c:v>
                </c:pt>
                <c:pt idx="73">
                  <c:v>0.28225938417400648</c:v>
                </c:pt>
                <c:pt idx="74">
                  <c:v>0.16129107667086084</c:v>
                </c:pt>
                <c:pt idx="75">
                  <c:v>0.16129107667086084</c:v>
                </c:pt>
                <c:pt idx="76">
                  <c:v>8.0645538335430422E-2</c:v>
                </c:pt>
                <c:pt idx="77">
                  <c:v>8.0645538335430422E-2</c:v>
                </c:pt>
                <c:pt idx="78">
                  <c:v>8.0645538335430422E-2</c:v>
                </c:pt>
                <c:pt idx="79">
                  <c:v>4.0322769167715211E-2</c:v>
                </c:pt>
                <c:pt idx="80">
                  <c:v>4.0322769167715211E-2</c:v>
                </c:pt>
                <c:pt idx="81">
                  <c:v>4.0322769167715211E-2</c:v>
                </c:pt>
                <c:pt idx="82">
                  <c:v>4.0322769167715211E-2</c:v>
                </c:pt>
                <c:pt idx="83">
                  <c:v>4.0322769167715211E-2</c:v>
                </c:pt>
                <c:pt idx="84">
                  <c:v>4.0322769167715211E-2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A-4D84-8DF2-3E4F4BD59E2E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date'!$G$1982:$G$2080</c:f>
              <c:numCache>
                <c:formatCode>0</c:formatCode>
                <c:ptCount val="99"/>
                <c:pt idx="0">
                  <c:v>628.20075725942127</c:v>
                </c:pt>
                <c:pt idx="1">
                  <c:v>628.20075725942127</c:v>
                </c:pt>
                <c:pt idx="2">
                  <c:v>628.05318837117613</c:v>
                </c:pt>
                <c:pt idx="3">
                  <c:v>624.60991431212369</c:v>
                </c:pt>
                <c:pt idx="4">
                  <c:v>617.2806595292833</c:v>
                </c:pt>
                <c:pt idx="5">
                  <c:v>611.82061066421431</c:v>
                </c:pt>
                <c:pt idx="6">
                  <c:v>604.1470284754688</c:v>
                </c:pt>
                <c:pt idx="7">
                  <c:v>595.63722258666758</c:v>
                </c:pt>
                <c:pt idx="8">
                  <c:v>589.73446705686331</c:v>
                </c:pt>
                <c:pt idx="9">
                  <c:v>582.94629819758836</c:v>
                </c:pt>
                <c:pt idx="10">
                  <c:v>576.2073189677285</c:v>
                </c:pt>
                <c:pt idx="11">
                  <c:v>567.8450819671724</c:v>
                </c:pt>
                <c:pt idx="12">
                  <c:v>562.97530865508384</c:v>
                </c:pt>
                <c:pt idx="13">
                  <c:v>556.87579460761947</c:v>
                </c:pt>
                <c:pt idx="14">
                  <c:v>551.95683166611593</c:v>
                </c:pt>
                <c:pt idx="15">
                  <c:v>543.84054281263502</c:v>
                </c:pt>
                <c:pt idx="16">
                  <c:v>535.72425395915411</c:v>
                </c:pt>
                <c:pt idx="17">
                  <c:v>527.90310288216347</c:v>
                </c:pt>
                <c:pt idx="18">
                  <c:v>521.60683031703888</c:v>
                </c:pt>
                <c:pt idx="19">
                  <c:v>516.9830051520255</c:v>
                </c:pt>
                <c:pt idx="20">
                  <c:v>508.76833703971454</c:v>
                </c:pt>
                <c:pt idx="21">
                  <c:v>500.99637559213886</c:v>
                </c:pt>
                <c:pt idx="22">
                  <c:v>491.55196674445199</c:v>
                </c:pt>
                <c:pt idx="23">
                  <c:v>483.53405714980119</c:v>
                </c:pt>
                <c:pt idx="24">
                  <c:v>476.35237125520598</c:v>
                </c:pt>
                <c:pt idx="25">
                  <c:v>468.2852720311401</c:v>
                </c:pt>
                <c:pt idx="26">
                  <c:v>462.43170613075085</c:v>
                </c:pt>
                <c:pt idx="27">
                  <c:v>455.79110615972104</c:v>
                </c:pt>
                <c:pt idx="28">
                  <c:v>445.60885287080868</c:v>
                </c:pt>
                <c:pt idx="29">
                  <c:v>435.8693062466316</c:v>
                </c:pt>
                <c:pt idx="30">
                  <c:v>423.52270926345761</c:v>
                </c:pt>
                <c:pt idx="31">
                  <c:v>411.07773302145358</c:v>
                </c:pt>
                <c:pt idx="32">
                  <c:v>397.55058493231877</c:v>
                </c:pt>
                <c:pt idx="33">
                  <c:v>388.79483089644236</c:v>
                </c:pt>
                <c:pt idx="34">
                  <c:v>376.8417509485887</c:v>
                </c:pt>
                <c:pt idx="35">
                  <c:v>361.00269027694719</c:v>
                </c:pt>
                <c:pt idx="36">
                  <c:v>343.34361331694936</c:v>
                </c:pt>
                <c:pt idx="37">
                  <c:v>325.88129487461168</c:v>
                </c:pt>
                <c:pt idx="38">
                  <c:v>310.63250975595059</c:v>
                </c:pt>
                <c:pt idx="39">
                  <c:v>297.4988787021361</c:v>
                </c:pt>
                <c:pt idx="40">
                  <c:v>285.54579875428237</c:v>
                </c:pt>
                <c:pt idx="41">
                  <c:v>273.54352917701368</c:v>
                </c:pt>
                <c:pt idx="42">
                  <c:v>258.78664035250296</c:v>
                </c:pt>
                <c:pt idx="43">
                  <c:v>239.60268488063903</c:v>
                </c:pt>
                <c:pt idx="44">
                  <c:v>220.76305681468034</c:v>
                </c:pt>
                <c:pt idx="45">
                  <c:v>202.26775615462691</c:v>
                </c:pt>
                <c:pt idx="46">
                  <c:v>183.62488660632837</c:v>
                </c:pt>
                <c:pt idx="47">
                  <c:v>172.75397850560546</c:v>
                </c:pt>
                <c:pt idx="48">
                  <c:v>158.93169263998044</c:v>
                </c:pt>
                <c:pt idx="49">
                  <c:v>142.99425270950886</c:v>
                </c:pt>
                <c:pt idx="50">
                  <c:v>126.61410611430196</c:v>
                </c:pt>
                <c:pt idx="51">
                  <c:v>110.87342470149052</c:v>
                </c:pt>
                <c:pt idx="52">
                  <c:v>97.543035130015852</c:v>
                </c:pt>
                <c:pt idx="53">
                  <c:v>81.113698905393917</c:v>
                </c:pt>
                <c:pt idx="54">
                  <c:v>73.440116716648333</c:v>
                </c:pt>
                <c:pt idx="55">
                  <c:v>65.274638233752412</c:v>
                </c:pt>
                <c:pt idx="56">
                  <c:v>56.174556791970801</c:v>
                </c:pt>
                <c:pt idx="57">
                  <c:v>47.615561273754587</c:v>
                </c:pt>
                <c:pt idx="58">
                  <c:v>38.613859090803047</c:v>
                </c:pt>
                <c:pt idx="59">
                  <c:v>31.973259119773221</c:v>
                </c:pt>
                <c:pt idx="60">
                  <c:v>25.578607295818578</c:v>
                </c:pt>
                <c:pt idx="61">
                  <c:v>21.840195460275861</c:v>
                </c:pt>
                <c:pt idx="62">
                  <c:v>18.150973254148184</c:v>
                </c:pt>
                <c:pt idx="63">
                  <c:v>14.60931993626561</c:v>
                </c:pt>
                <c:pt idx="64">
                  <c:v>11.657942171363468</c:v>
                </c:pt>
                <c:pt idx="65">
                  <c:v>9.9363051418372166</c:v>
                </c:pt>
                <c:pt idx="66">
                  <c:v>8.1162888534808957</c:v>
                </c:pt>
                <c:pt idx="67">
                  <c:v>6.4438414533696804</c:v>
                </c:pt>
                <c:pt idx="68">
                  <c:v>5.0173422003336441</c:v>
                </c:pt>
                <c:pt idx="69">
                  <c:v>4.0827392414479657</c:v>
                </c:pt>
                <c:pt idx="70">
                  <c:v>2.7546192472420006</c:v>
                </c:pt>
                <c:pt idx="71">
                  <c:v>1.5740681412811433</c:v>
                </c:pt>
                <c:pt idx="72">
                  <c:v>0.88541332947064311</c:v>
                </c:pt>
                <c:pt idx="73">
                  <c:v>0.34432740590525007</c:v>
                </c:pt>
                <c:pt idx="74">
                  <c:v>0.19675851766014291</c:v>
                </c:pt>
                <c:pt idx="75">
                  <c:v>0.19675851766014291</c:v>
                </c:pt>
                <c:pt idx="76">
                  <c:v>9.8379258830071453E-2</c:v>
                </c:pt>
                <c:pt idx="77">
                  <c:v>9.8379258830071453E-2</c:v>
                </c:pt>
                <c:pt idx="78">
                  <c:v>9.8379258830071453E-2</c:v>
                </c:pt>
                <c:pt idx="79">
                  <c:v>4.9189629415035727E-2</c:v>
                </c:pt>
                <c:pt idx="80">
                  <c:v>4.9189629415035727E-2</c:v>
                </c:pt>
                <c:pt idx="81">
                  <c:v>4.9189629415035727E-2</c:v>
                </c:pt>
                <c:pt idx="82">
                  <c:v>4.9189629415035727E-2</c:v>
                </c:pt>
                <c:pt idx="83">
                  <c:v>4.9189629415035727E-2</c:v>
                </c:pt>
                <c:pt idx="84">
                  <c:v>4.9189629415035727E-2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A-4D84-8DF2-3E4F4BD59E2E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date'!$H$1982:$H$2080</c:f>
              <c:numCache>
                <c:formatCode>0</c:formatCode>
                <c:ptCount val="99"/>
                <c:pt idx="0">
                  <c:v>578.76805120171139</c:v>
                </c:pt>
                <c:pt idx="1">
                  <c:v>578.76805120171139</c:v>
                </c:pt>
                <c:pt idx="2">
                  <c:v>578.63209441261074</c:v>
                </c:pt>
                <c:pt idx="3">
                  <c:v>575.45976933359418</c:v>
                </c:pt>
                <c:pt idx="4">
                  <c:v>568.70724880825901</c:v>
                </c:pt>
                <c:pt idx="5">
                  <c:v>563.67684761153293</c:v>
                </c:pt>
                <c:pt idx="6">
                  <c:v>556.60709457829614</c:v>
                </c:pt>
                <c:pt idx="7">
                  <c:v>548.76691974015534</c:v>
                </c:pt>
                <c:pt idx="8">
                  <c:v>543.32864817612699</c:v>
                </c:pt>
                <c:pt idx="9">
                  <c:v>537.07463587749453</c:v>
                </c:pt>
                <c:pt idx="10">
                  <c:v>530.86594250856217</c:v>
                </c:pt>
                <c:pt idx="11">
                  <c:v>523.16172445952213</c:v>
                </c:pt>
                <c:pt idx="12">
                  <c:v>518.67515041919876</c:v>
                </c:pt>
                <c:pt idx="13">
                  <c:v>513.05560313636954</c:v>
                </c:pt>
                <c:pt idx="14">
                  <c:v>508.52371016634589</c:v>
                </c:pt>
                <c:pt idx="15">
                  <c:v>501.04608676580699</c:v>
                </c:pt>
                <c:pt idx="16">
                  <c:v>493.56846336526809</c:v>
                </c:pt>
                <c:pt idx="17">
                  <c:v>486.36275354293059</c:v>
                </c:pt>
                <c:pt idx="18">
                  <c:v>480.56193054130046</c:v>
                </c:pt>
                <c:pt idx="19">
                  <c:v>476.30195114947827</c:v>
                </c:pt>
                <c:pt idx="20">
                  <c:v>468.73368988953888</c:v>
                </c:pt>
                <c:pt idx="21">
                  <c:v>461.57329899690166</c:v>
                </c:pt>
                <c:pt idx="22">
                  <c:v>452.87206449445637</c:v>
                </c:pt>
                <c:pt idx="23">
                  <c:v>445.4850789533179</c:v>
                </c:pt>
                <c:pt idx="24">
                  <c:v>438.86851521708348</c:v>
                </c:pt>
                <c:pt idx="25">
                  <c:v>431.4362107462448</c:v>
                </c:pt>
                <c:pt idx="26">
                  <c:v>426.04325811191677</c:v>
                </c:pt>
                <c:pt idx="27">
                  <c:v>419.92520260238496</c:v>
                </c:pt>
                <c:pt idx="28">
                  <c:v>410.5441841544361</c:v>
                </c:pt>
                <c:pt idx="29">
                  <c:v>401.57103607378946</c:v>
                </c:pt>
                <c:pt idx="30">
                  <c:v>390.19598471903026</c:v>
                </c:pt>
                <c:pt idx="31">
                  <c:v>378.73029550487058</c:v>
                </c:pt>
                <c:pt idx="32">
                  <c:v>366.26758983730576</c:v>
                </c:pt>
                <c:pt idx="33">
                  <c:v>358.20082035066378</c:v>
                </c:pt>
                <c:pt idx="34">
                  <c:v>347.18832043350648</c:v>
                </c:pt>
                <c:pt idx="35">
                  <c:v>332.59562507003056</c:v>
                </c:pt>
                <c:pt idx="36">
                  <c:v>316.32612930764589</c:v>
                </c:pt>
                <c:pt idx="37">
                  <c:v>300.23790926406218</c:v>
                </c:pt>
                <c:pt idx="38">
                  <c:v>286.18904105698908</c:v>
                </c:pt>
                <c:pt idx="39">
                  <c:v>274.0888868270261</c:v>
                </c:pt>
                <c:pt idx="40">
                  <c:v>263.0763869098688</c:v>
                </c:pt>
                <c:pt idx="41">
                  <c:v>252.01856806301129</c:v>
                </c:pt>
                <c:pt idx="42">
                  <c:v>238.42288915294054</c:v>
                </c:pt>
                <c:pt idx="43">
                  <c:v>220.74850656984859</c:v>
                </c:pt>
                <c:pt idx="44">
                  <c:v>203.39135649465828</c:v>
                </c:pt>
                <c:pt idx="45">
                  <c:v>186.3514389273696</c:v>
                </c:pt>
                <c:pt idx="46">
                  <c:v>169.17556457098024</c:v>
                </c:pt>
                <c:pt idx="47">
                  <c:v>159.16008110722814</c:v>
                </c:pt>
                <c:pt idx="48">
                  <c:v>146.42546186146188</c:v>
                </c:pt>
                <c:pt idx="49">
                  <c:v>131.74212863858548</c:v>
                </c:pt>
                <c:pt idx="50">
                  <c:v>116.65092504840695</c:v>
                </c:pt>
                <c:pt idx="51">
                  <c:v>102.14886754433149</c:v>
                </c:pt>
                <c:pt idx="52">
                  <c:v>89.867437595567594</c:v>
                </c:pt>
                <c:pt idx="53">
                  <c:v>74.730915075688841</c:v>
                </c:pt>
                <c:pt idx="54">
                  <c:v>67.661162042452048</c:v>
                </c:pt>
                <c:pt idx="55">
                  <c:v>60.138219712212909</c:v>
                </c:pt>
                <c:pt idx="56">
                  <c:v>51.754217717669285</c:v>
                </c:pt>
                <c:pt idx="57">
                  <c:v>43.868723949828258</c:v>
                </c:pt>
                <c:pt idx="58">
                  <c:v>35.5753598146851</c:v>
                </c:pt>
                <c:pt idx="59">
                  <c:v>29.457304305153272</c:v>
                </c:pt>
                <c:pt idx="60">
                  <c:v>23.565843444122617</c:v>
                </c:pt>
                <c:pt idx="61">
                  <c:v>20.121604786904694</c:v>
                </c:pt>
                <c:pt idx="62">
                  <c:v>16.722685059387011</c:v>
                </c:pt>
                <c:pt idx="63">
                  <c:v>13.459722120970033</c:v>
                </c:pt>
                <c:pt idx="64">
                  <c:v>10.740586338955884</c:v>
                </c:pt>
                <c:pt idx="65">
                  <c:v>9.1544237994476312</c:v>
                </c:pt>
                <c:pt idx="66">
                  <c:v>7.4776234005389073</c:v>
                </c:pt>
                <c:pt idx="67">
                  <c:v>5.9367797907308901</c:v>
                </c:pt>
                <c:pt idx="68">
                  <c:v>4.6225308294240515</c:v>
                </c:pt>
                <c:pt idx="69">
                  <c:v>3.7614711651195716</c:v>
                </c:pt>
                <c:pt idx="70">
                  <c:v>2.5378600632132047</c:v>
                </c:pt>
                <c:pt idx="71">
                  <c:v>1.4502057504075456</c:v>
                </c:pt>
                <c:pt idx="72">
                  <c:v>0.81574073460424446</c:v>
                </c:pt>
                <c:pt idx="73">
                  <c:v>0.31723250790165058</c:v>
                </c:pt>
                <c:pt idx="74">
                  <c:v>0.1812757188009432</c:v>
                </c:pt>
                <c:pt idx="75">
                  <c:v>0.1812757188009432</c:v>
                </c:pt>
                <c:pt idx="76">
                  <c:v>9.0637859400471602E-2</c:v>
                </c:pt>
                <c:pt idx="77">
                  <c:v>9.0637859400471602E-2</c:v>
                </c:pt>
                <c:pt idx="78">
                  <c:v>9.0637859400471602E-2</c:v>
                </c:pt>
                <c:pt idx="79">
                  <c:v>4.5318929700235801E-2</c:v>
                </c:pt>
                <c:pt idx="80">
                  <c:v>4.5318929700235801E-2</c:v>
                </c:pt>
                <c:pt idx="81">
                  <c:v>4.5318929700235801E-2</c:v>
                </c:pt>
                <c:pt idx="82">
                  <c:v>4.5318929700235801E-2</c:v>
                </c:pt>
                <c:pt idx="83">
                  <c:v>4.5318929700235801E-2</c:v>
                </c:pt>
                <c:pt idx="84">
                  <c:v>4.5318929700235801E-2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A-4D84-8DF2-3E4F4BD5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7224"/>
        <c:axId val="374767552"/>
      </c:lineChart>
      <c:dateAx>
        <c:axId val="374767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7552"/>
        <c:crosses val="autoZero"/>
        <c:auto val="1"/>
        <c:lblOffset val="100"/>
        <c:baseTimeUnit val="days"/>
      </c:dateAx>
      <c:valAx>
        <c:axId val="3747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Wrexham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date'!$C$2081:$C$2179</c:f>
              <c:numCache>
                <c:formatCode>General</c:formatCode>
                <c:ptCount val="99"/>
                <c:pt idx="0">
                  <c:v>446</c:v>
                </c:pt>
                <c:pt idx="1">
                  <c:v>446</c:v>
                </c:pt>
                <c:pt idx="2">
                  <c:v>445</c:v>
                </c:pt>
                <c:pt idx="3">
                  <c:v>445</c:v>
                </c:pt>
                <c:pt idx="4">
                  <c:v>433</c:v>
                </c:pt>
                <c:pt idx="5">
                  <c:v>429</c:v>
                </c:pt>
                <c:pt idx="6">
                  <c:v>422</c:v>
                </c:pt>
                <c:pt idx="7">
                  <c:v>404</c:v>
                </c:pt>
                <c:pt idx="8">
                  <c:v>400</c:v>
                </c:pt>
                <c:pt idx="9">
                  <c:v>392</c:v>
                </c:pt>
                <c:pt idx="10">
                  <c:v>385</c:v>
                </c:pt>
                <c:pt idx="11">
                  <c:v>370</c:v>
                </c:pt>
                <c:pt idx="12">
                  <c:v>360</c:v>
                </c:pt>
                <c:pt idx="13">
                  <c:v>355</c:v>
                </c:pt>
                <c:pt idx="14">
                  <c:v>352</c:v>
                </c:pt>
                <c:pt idx="15">
                  <c:v>346</c:v>
                </c:pt>
                <c:pt idx="16">
                  <c:v>338</c:v>
                </c:pt>
                <c:pt idx="17">
                  <c:v>334</c:v>
                </c:pt>
                <c:pt idx="18">
                  <c:v>325</c:v>
                </c:pt>
                <c:pt idx="19">
                  <c:v>297</c:v>
                </c:pt>
                <c:pt idx="20">
                  <c:v>286</c:v>
                </c:pt>
                <c:pt idx="21">
                  <c:v>279</c:v>
                </c:pt>
                <c:pt idx="22">
                  <c:v>260</c:v>
                </c:pt>
                <c:pt idx="23">
                  <c:v>252</c:v>
                </c:pt>
                <c:pt idx="24">
                  <c:v>248</c:v>
                </c:pt>
                <c:pt idx="25">
                  <c:v>232</c:v>
                </c:pt>
                <c:pt idx="26">
                  <c:v>230</c:v>
                </c:pt>
                <c:pt idx="27">
                  <c:v>229</c:v>
                </c:pt>
                <c:pt idx="28">
                  <c:v>219</c:v>
                </c:pt>
                <c:pt idx="29">
                  <c:v>212</c:v>
                </c:pt>
                <c:pt idx="30">
                  <c:v>203</c:v>
                </c:pt>
                <c:pt idx="31">
                  <c:v>194</c:v>
                </c:pt>
                <c:pt idx="32">
                  <c:v>184</c:v>
                </c:pt>
                <c:pt idx="33">
                  <c:v>178</c:v>
                </c:pt>
                <c:pt idx="34">
                  <c:v>173</c:v>
                </c:pt>
                <c:pt idx="35">
                  <c:v>160</c:v>
                </c:pt>
                <c:pt idx="36">
                  <c:v>141</c:v>
                </c:pt>
                <c:pt idx="37">
                  <c:v>127</c:v>
                </c:pt>
                <c:pt idx="38">
                  <c:v>115</c:v>
                </c:pt>
                <c:pt idx="39">
                  <c:v>109</c:v>
                </c:pt>
                <c:pt idx="40">
                  <c:v>102</c:v>
                </c:pt>
                <c:pt idx="41">
                  <c:v>97</c:v>
                </c:pt>
                <c:pt idx="42">
                  <c:v>91</c:v>
                </c:pt>
                <c:pt idx="43">
                  <c:v>82</c:v>
                </c:pt>
                <c:pt idx="44">
                  <c:v>74</c:v>
                </c:pt>
                <c:pt idx="45">
                  <c:v>64</c:v>
                </c:pt>
                <c:pt idx="46">
                  <c:v>61</c:v>
                </c:pt>
                <c:pt idx="47">
                  <c:v>57</c:v>
                </c:pt>
                <c:pt idx="48">
                  <c:v>51</c:v>
                </c:pt>
                <c:pt idx="49">
                  <c:v>48</c:v>
                </c:pt>
                <c:pt idx="50">
                  <c:v>42</c:v>
                </c:pt>
                <c:pt idx="51">
                  <c:v>33</c:v>
                </c:pt>
                <c:pt idx="52">
                  <c:v>28</c:v>
                </c:pt>
                <c:pt idx="53">
                  <c:v>25</c:v>
                </c:pt>
                <c:pt idx="54">
                  <c:v>24</c:v>
                </c:pt>
                <c:pt idx="55">
                  <c:v>21</c:v>
                </c:pt>
                <c:pt idx="56">
                  <c:v>20</c:v>
                </c:pt>
                <c:pt idx="57">
                  <c:v>17</c:v>
                </c:pt>
                <c:pt idx="58">
                  <c:v>12</c:v>
                </c:pt>
                <c:pt idx="59">
                  <c:v>7</c:v>
                </c:pt>
                <c:pt idx="60">
                  <c:v>7</c:v>
                </c:pt>
                <c:pt idx="61">
                  <c:v>5</c:v>
                </c:pt>
                <c:pt idx="62">
                  <c:v>4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D-4A72-8765-E022705BC5A9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date'!$F$2081:$F$2179</c:f>
              <c:numCache>
                <c:formatCode>0</c:formatCode>
                <c:ptCount val="99"/>
                <c:pt idx="0">
                  <c:v>352.5559876195174</c:v>
                </c:pt>
                <c:pt idx="1">
                  <c:v>352.5559876195174</c:v>
                </c:pt>
                <c:pt idx="2">
                  <c:v>352.47316967551467</c:v>
                </c:pt>
                <c:pt idx="3">
                  <c:v>350.5407509821182</c:v>
                </c:pt>
                <c:pt idx="4">
                  <c:v>346.42745976331719</c:v>
                </c:pt>
                <c:pt idx="5">
                  <c:v>343.36319583521708</c:v>
                </c:pt>
                <c:pt idx="6">
                  <c:v>339.05666274707642</c:v>
                </c:pt>
                <c:pt idx="7">
                  <c:v>334.2808279762537</c:v>
                </c:pt>
                <c:pt idx="8">
                  <c:v>330.96811021614548</c:v>
                </c:pt>
                <c:pt idx="9">
                  <c:v>327.15848479202106</c:v>
                </c:pt>
                <c:pt idx="10">
                  <c:v>323.37646534923078</c:v>
                </c:pt>
                <c:pt idx="11">
                  <c:v>318.68344852241086</c:v>
                </c:pt>
                <c:pt idx="12">
                  <c:v>315.95045637032155</c:v>
                </c:pt>
                <c:pt idx="13">
                  <c:v>312.52731468487639</c:v>
                </c:pt>
                <c:pt idx="14">
                  <c:v>309.76671655145287</c:v>
                </c:pt>
                <c:pt idx="15">
                  <c:v>305.21172963130408</c:v>
                </c:pt>
                <c:pt idx="16">
                  <c:v>300.65674271115529</c:v>
                </c:pt>
                <c:pt idx="17">
                  <c:v>296.26739167901189</c:v>
                </c:pt>
                <c:pt idx="18">
                  <c:v>292.73382606822975</c:v>
                </c:pt>
                <c:pt idx="19">
                  <c:v>290.13886382281169</c:v>
                </c:pt>
                <c:pt idx="20">
                  <c:v>285.52866493999437</c:v>
                </c:pt>
                <c:pt idx="21">
                  <c:v>281.16691988918524</c:v>
                </c:pt>
                <c:pt idx="22">
                  <c:v>275.86657147301207</c:v>
                </c:pt>
                <c:pt idx="23">
                  <c:v>271.36679651553175</c:v>
                </c:pt>
                <c:pt idx="24">
                  <c:v>267.33632324073341</c:v>
                </c:pt>
                <c:pt idx="25">
                  <c:v>262.80894230191882</c:v>
                </c:pt>
                <c:pt idx="26">
                  <c:v>259.52383052314485</c:v>
                </c:pt>
                <c:pt idx="27">
                  <c:v>255.7970230430231</c:v>
                </c:pt>
                <c:pt idx="28">
                  <c:v>250.08258490683642</c:v>
                </c:pt>
                <c:pt idx="29">
                  <c:v>244.61660060265785</c:v>
                </c:pt>
                <c:pt idx="30">
                  <c:v>237.68749928776484</c:v>
                </c:pt>
                <c:pt idx="31">
                  <c:v>230.70318601020332</c:v>
                </c:pt>
                <c:pt idx="32">
                  <c:v>223.11154114328866</c:v>
                </c:pt>
                <c:pt idx="33">
                  <c:v>218.19767646579481</c:v>
                </c:pt>
                <c:pt idx="34">
                  <c:v>211.48942300157566</c:v>
                </c:pt>
                <c:pt idx="35">
                  <c:v>202.60029701195194</c:v>
                </c:pt>
                <c:pt idx="36">
                  <c:v>192.68974971296151</c:v>
                </c:pt>
                <c:pt idx="37">
                  <c:v>182.88962633930802</c:v>
                </c:pt>
                <c:pt idx="38">
                  <c:v>174.33177212569512</c:v>
                </c:pt>
                <c:pt idx="39">
                  <c:v>166.96097510945432</c:v>
                </c:pt>
                <c:pt idx="40">
                  <c:v>160.25272164523517</c:v>
                </c:pt>
                <c:pt idx="41">
                  <c:v>153.51686219968178</c:v>
                </c:pt>
                <c:pt idx="42">
                  <c:v>145.23506779941124</c:v>
                </c:pt>
                <c:pt idx="43">
                  <c:v>134.46873507905951</c:v>
                </c:pt>
                <c:pt idx="44">
                  <c:v>123.89564422804746</c:v>
                </c:pt>
                <c:pt idx="45">
                  <c:v>113.51579524637503</c:v>
                </c:pt>
                <c:pt idx="46">
                  <c:v>103.0531283206999</c:v>
                </c:pt>
                <c:pt idx="47">
                  <c:v>96.952206445833923</c:v>
                </c:pt>
                <c:pt idx="48">
                  <c:v>89.194925690913848</c:v>
                </c:pt>
                <c:pt idx="49">
                  <c:v>80.250587738621647</c:v>
                </c:pt>
                <c:pt idx="50">
                  <c:v>71.057795954321335</c:v>
                </c:pt>
                <c:pt idx="51">
                  <c:v>62.223881927366079</c:v>
                </c:pt>
                <c:pt idx="52">
                  <c:v>54.742660985788348</c:v>
                </c:pt>
                <c:pt idx="53">
                  <c:v>45.522263220153796</c:v>
                </c:pt>
                <c:pt idx="54">
                  <c:v>41.215730132013114</c:v>
                </c:pt>
                <c:pt idx="55">
                  <c:v>36.633137230530075</c:v>
                </c:pt>
                <c:pt idx="56">
                  <c:v>31.526030683696568</c:v>
                </c:pt>
                <c:pt idx="57">
                  <c:v>26.722589931539648</c:v>
                </c:pt>
                <c:pt idx="58">
                  <c:v>21.670695347374611</c:v>
                </c:pt>
                <c:pt idx="59">
                  <c:v>17.943887867252862</c:v>
                </c:pt>
                <c:pt idx="60">
                  <c:v>14.355110293802289</c:v>
                </c:pt>
                <c:pt idx="61">
                  <c:v>12.257055712400417</c:v>
                </c:pt>
                <c:pt idx="62">
                  <c:v>10.186607112332778</c:v>
                </c:pt>
                <c:pt idx="63">
                  <c:v>8.1989764562678467</c:v>
                </c:pt>
                <c:pt idx="64">
                  <c:v>6.5426175762137362</c:v>
                </c:pt>
                <c:pt idx="65">
                  <c:v>5.5764082295155051</c:v>
                </c:pt>
                <c:pt idx="66">
                  <c:v>4.5549869201488038</c:v>
                </c:pt>
                <c:pt idx="67">
                  <c:v>3.6163835547848078</c:v>
                </c:pt>
                <c:pt idx="68">
                  <c:v>2.8158100960919876</c:v>
                </c:pt>
                <c:pt idx="69">
                  <c:v>2.2912964507415192</c:v>
                </c:pt>
                <c:pt idx="70">
                  <c:v>1.5459349547171697</c:v>
                </c:pt>
                <c:pt idx="71">
                  <c:v>0.88339140269552552</c:v>
                </c:pt>
                <c:pt idx="72">
                  <c:v>0.4969076640162331</c:v>
                </c:pt>
                <c:pt idx="73">
                  <c:v>0.19324186933964621</c:v>
                </c:pt>
                <c:pt idx="74">
                  <c:v>0.11042392533694069</c:v>
                </c:pt>
                <c:pt idx="75">
                  <c:v>0.11042392533694069</c:v>
                </c:pt>
                <c:pt idx="76">
                  <c:v>5.5211962668470345E-2</c:v>
                </c:pt>
                <c:pt idx="77">
                  <c:v>5.5211962668470345E-2</c:v>
                </c:pt>
                <c:pt idx="78">
                  <c:v>5.5211962668470345E-2</c:v>
                </c:pt>
                <c:pt idx="79">
                  <c:v>2.7605981334235172E-2</c:v>
                </c:pt>
                <c:pt idx="80">
                  <c:v>2.7605981334235172E-2</c:v>
                </c:pt>
                <c:pt idx="81">
                  <c:v>2.7605981334235172E-2</c:v>
                </c:pt>
                <c:pt idx="82">
                  <c:v>2.7605981334235172E-2</c:v>
                </c:pt>
                <c:pt idx="83">
                  <c:v>2.7605981334235172E-2</c:v>
                </c:pt>
                <c:pt idx="84">
                  <c:v>2.7605981334235172E-2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D-4A72-8765-E022705BC5A9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date'!$G$2081:$G$2179</c:f>
              <c:numCache>
                <c:formatCode>0</c:formatCode>
                <c:ptCount val="99"/>
                <c:pt idx="0">
                  <c:v>519.78635640939785</c:v>
                </c:pt>
                <c:pt idx="1">
                  <c:v>519.78635640939785</c:v>
                </c:pt>
                <c:pt idx="2">
                  <c:v>519.66425484575927</c:v>
                </c:pt>
                <c:pt idx="3">
                  <c:v>516.81521836085926</c:v>
                </c:pt>
                <c:pt idx="4">
                  <c:v>510.75084070014356</c:v>
                </c:pt>
                <c:pt idx="5">
                  <c:v>506.23308284551638</c:v>
                </c:pt>
                <c:pt idx="6">
                  <c:v>499.88380153631067</c:v>
                </c:pt>
                <c:pt idx="7">
                  <c:v>492.84261136648644</c:v>
                </c:pt>
                <c:pt idx="8">
                  <c:v>487.95854882094358</c:v>
                </c:pt>
                <c:pt idx="9">
                  <c:v>482.34187689356929</c:v>
                </c:pt>
                <c:pt idx="10">
                  <c:v>476.76590548740785</c:v>
                </c:pt>
                <c:pt idx="11">
                  <c:v>469.84681688122214</c:v>
                </c:pt>
                <c:pt idx="12">
                  <c:v>465.81746528114928</c:v>
                </c:pt>
                <c:pt idx="13">
                  <c:v>460.77060065075506</c:v>
                </c:pt>
                <c:pt idx="14">
                  <c:v>456.7005485294693</c:v>
                </c:pt>
                <c:pt idx="15">
                  <c:v>449.98496252934791</c:v>
                </c:pt>
                <c:pt idx="16">
                  <c:v>443.26937652922646</c:v>
                </c:pt>
                <c:pt idx="17">
                  <c:v>436.79799365638223</c:v>
                </c:pt>
                <c:pt idx="18">
                  <c:v>431.58832694113653</c:v>
                </c:pt>
                <c:pt idx="19">
                  <c:v>427.76247794712793</c:v>
                </c:pt>
                <c:pt idx="20">
                  <c:v>420.9654909045808</c:v>
                </c:pt>
                <c:pt idx="21">
                  <c:v>414.53480855294941</c:v>
                </c:pt>
                <c:pt idx="22">
                  <c:v>406.7203084800808</c:v>
                </c:pt>
                <c:pt idx="23">
                  <c:v>400.08612352238509</c:v>
                </c:pt>
                <c:pt idx="24">
                  <c:v>394.14384742530797</c:v>
                </c:pt>
                <c:pt idx="25">
                  <c:v>387.46896194639942</c:v>
                </c:pt>
                <c:pt idx="26">
                  <c:v>382.62559992206945</c:v>
                </c:pt>
                <c:pt idx="27">
                  <c:v>377.13102955833375</c:v>
                </c:pt>
                <c:pt idx="28">
                  <c:v>368.7060216672723</c:v>
                </c:pt>
                <c:pt idx="29">
                  <c:v>360.64731846712658</c:v>
                </c:pt>
                <c:pt idx="30">
                  <c:v>350.43148764269949</c:v>
                </c:pt>
                <c:pt idx="31">
                  <c:v>340.13425577584661</c:v>
                </c:pt>
                <c:pt idx="32">
                  <c:v>328.94161244231094</c:v>
                </c:pt>
                <c:pt idx="33">
                  <c:v>321.69691966642239</c:v>
                </c:pt>
                <c:pt idx="34">
                  <c:v>311.80669301169809</c:v>
                </c:pt>
                <c:pt idx="35">
                  <c:v>298.70112518115815</c:v>
                </c:pt>
                <c:pt idx="36">
                  <c:v>284.08963806574246</c:v>
                </c:pt>
                <c:pt idx="37">
                  <c:v>269.6409530351782</c:v>
                </c:pt>
                <c:pt idx="38">
                  <c:v>257.02379145919247</c:v>
                </c:pt>
                <c:pt idx="39">
                  <c:v>246.15675229535964</c:v>
                </c:pt>
                <c:pt idx="40">
                  <c:v>236.26652564063536</c:v>
                </c:pt>
                <c:pt idx="41">
                  <c:v>226.33559846469822</c:v>
                </c:pt>
                <c:pt idx="42">
                  <c:v>214.1254421008411</c:v>
                </c:pt>
                <c:pt idx="43">
                  <c:v>198.25223882782686</c:v>
                </c:pt>
                <c:pt idx="44">
                  <c:v>182.66393920330259</c:v>
                </c:pt>
                <c:pt idx="45">
                  <c:v>167.36054322726832</c:v>
                </c:pt>
                <c:pt idx="46">
                  <c:v>151.93504568759548</c:v>
                </c:pt>
                <c:pt idx="47">
                  <c:v>142.94023049955408</c:v>
                </c:pt>
                <c:pt idx="48">
                  <c:v>131.50338403874125</c:v>
                </c:pt>
                <c:pt idx="49">
                  <c:v>118.31641516577554</c:v>
                </c:pt>
                <c:pt idx="50">
                  <c:v>104.76314160189413</c:v>
                </c:pt>
                <c:pt idx="51">
                  <c:v>91.738974813779862</c:v>
                </c:pt>
                <c:pt idx="52">
                  <c:v>80.709133565095598</c:v>
                </c:pt>
                <c:pt idx="53">
                  <c:v>67.115159480001324</c:v>
                </c:pt>
                <c:pt idx="54">
                  <c:v>60.765878170795624</c:v>
                </c:pt>
                <c:pt idx="55">
                  <c:v>54.009591649461349</c:v>
                </c:pt>
                <c:pt idx="56">
                  <c:v>46.479995225082789</c:v>
                </c:pt>
                <c:pt idx="57">
                  <c:v>39.398104534045657</c:v>
                </c:pt>
                <c:pt idx="58">
                  <c:v>31.949909152092811</c:v>
                </c:pt>
                <c:pt idx="59">
                  <c:v>26.455338788357103</c:v>
                </c:pt>
                <c:pt idx="60">
                  <c:v>21.164271030685683</c:v>
                </c:pt>
                <c:pt idx="61">
                  <c:v>18.071031418508543</c:v>
                </c:pt>
                <c:pt idx="62">
                  <c:v>15.018492327544264</c:v>
                </c:pt>
                <c:pt idx="63">
                  <c:v>12.088054800218554</c:v>
                </c:pt>
                <c:pt idx="64">
                  <c:v>9.6460235274471291</c:v>
                </c:pt>
                <c:pt idx="65">
                  <c:v>8.2215052849971304</c:v>
                </c:pt>
                <c:pt idx="66">
                  <c:v>6.7155860001214185</c:v>
                </c:pt>
                <c:pt idx="67">
                  <c:v>5.3317682788842777</c:v>
                </c:pt>
                <c:pt idx="68">
                  <c:v>4.1514531637114223</c:v>
                </c:pt>
                <c:pt idx="69">
                  <c:v>3.3781432606671378</c:v>
                </c:pt>
                <c:pt idx="70">
                  <c:v>2.2792291879199968</c:v>
                </c:pt>
                <c:pt idx="71">
                  <c:v>1.3024166788114266</c:v>
                </c:pt>
                <c:pt idx="72">
                  <c:v>0.73260938183142743</c:v>
                </c:pt>
                <c:pt idx="73">
                  <c:v>0.28490364848999961</c:v>
                </c:pt>
                <c:pt idx="74">
                  <c:v>0.16280208485142833</c:v>
                </c:pt>
                <c:pt idx="75">
                  <c:v>0.16280208485142833</c:v>
                </c:pt>
                <c:pt idx="76">
                  <c:v>8.1401042425714165E-2</c:v>
                </c:pt>
                <c:pt idx="77">
                  <c:v>8.1401042425714165E-2</c:v>
                </c:pt>
                <c:pt idx="78">
                  <c:v>8.1401042425714165E-2</c:v>
                </c:pt>
                <c:pt idx="79">
                  <c:v>4.0700521212857083E-2</c:v>
                </c:pt>
                <c:pt idx="80">
                  <c:v>4.0700521212857083E-2</c:v>
                </c:pt>
                <c:pt idx="81">
                  <c:v>4.0700521212857083E-2</c:v>
                </c:pt>
                <c:pt idx="82">
                  <c:v>4.0700521212857083E-2</c:v>
                </c:pt>
                <c:pt idx="83">
                  <c:v>4.0700521212857083E-2</c:v>
                </c:pt>
                <c:pt idx="84">
                  <c:v>4.0700521212857083E-2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D-4A72-8765-E022705BC5A9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date'!$H$2081:$H$2179</c:f>
              <c:numCache>
                <c:formatCode>0</c:formatCode>
                <c:ptCount val="99"/>
                <c:pt idx="0">
                  <c:v>483.11403862018227</c:v>
                </c:pt>
                <c:pt idx="1">
                  <c:v>483.11403862018227</c:v>
                </c:pt>
                <c:pt idx="2">
                  <c:v>483.00055164846032</c:v>
                </c:pt>
                <c:pt idx="3">
                  <c:v>480.3525223082824</c:v>
                </c:pt>
                <c:pt idx="4">
                  <c:v>474.71600271276071</c:v>
                </c:pt>
                <c:pt idx="5">
                  <c:v>470.51698475904993</c:v>
                </c:pt>
                <c:pt idx="6">
                  <c:v>464.61566222951046</c:v>
                </c:pt>
                <c:pt idx="7">
                  <c:v>458.07124686021353</c:v>
                </c:pt>
                <c:pt idx="8">
                  <c:v>453.53176799133701</c:v>
                </c:pt>
                <c:pt idx="9">
                  <c:v>448.31136729212903</c:v>
                </c:pt>
                <c:pt idx="10">
                  <c:v>443.12879558349505</c:v>
                </c:pt>
                <c:pt idx="11">
                  <c:v>436.69786718591996</c:v>
                </c:pt>
                <c:pt idx="12">
                  <c:v>432.95279711909683</c:v>
                </c:pt>
                <c:pt idx="13">
                  <c:v>428.26200228792447</c:v>
                </c:pt>
                <c:pt idx="14">
                  <c:v>424.47910323052736</c:v>
                </c:pt>
                <c:pt idx="15">
                  <c:v>418.23731978582219</c:v>
                </c:pt>
                <c:pt idx="16">
                  <c:v>411.99553634111697</c:v>
                </c:pt>
                <c:pt idx="17">
                  <c:v>405.98072683985561</c:v>
                </c:pt>
                <c:pt idx="18">
                  <c:v>401.13861604638731</c:v>
                </c:pt>
                <c:pt idx="19">
                  <c:v>397.58269093243405</c:v>
                </c:pt>
                <c:pt idx="20">
                  <c:v>391.26524950658091</c:v>
                </c:pt>
                <c:pt idx="21">
                  <c:v>385.28826899589353</c:v>
                </c:pt>
                <c:pt idx="22">
                  <c:v>378.02510280569112</c:v>
                </c:pt>
                <c:pt idx="23">
                  <c:v>371.85897734213387</c:v>
                </c:pt>
                <c:pt idx="24">
                  <c:v>366.33594471833413</c:v>
                </c:pt>
                <c:pt idx="25">
                  <c:v>360.1319902642029</c:v>
                </c:pt>
                <c:pt idx="26">
                  <c:v>355.63034038590035</c:v>
                </c:pt>
                <c:pt idx="27">
                  <c:v>350.52342665841428</c:v>
                </c:pt>
                <c:pt idx="28">
                  <c:v>342.69282560960232</c:v>
                </c:pt>
                <c:pt idx="29">
                  <c:v>335.20268547595606</c:v>
                </c:pt>
                <c:pt idx="30">
                  <c:v>325.7076088418894</c:v>
                </c:pt>
                <c:pt idx="31">
                  <c:v>316.13687422667476</c:v>
                </c:pt>
                <c:pt idx="32">
                  <c:v>305.73390181883275</c:v>
                </c:pt>
                <c:pt idx="33">
                  <c:v>299.00034149666595</c:v>
                </c:pt>
                <c:pt idx="34">
                  <c:v>289.807896787191</c:v>
                </c:pt>
                <c:pt idx="35">
                  <c:v>277.62696182237238</c:v>
                </c:pt>
                <c:pt idx="36">
                  <c:v>264.04635420631683</c:v>
                </c:pt>
                <c:pt idx="37">
                  <c:v>250.61706255255714</c:v>
                </c:pt>
                <c:pt idx="38">
                  <c:v>238.89007547462617</c:v>
                </c:pt>
                <c:pt idx="39">
                  <c:v>228.78973499137595</c:v>
                </c:pt>
                <c:pt idx="40">
                  <c:v>219.59729028190102</c:v>
                </c:pt>
                <c:pt idx="41">
                  <c:v>210.36701658185214</c:v>
                </c:pt>
                <c:pt idx="42">
                  <c:v>199.01831940966085</c:v>
                </c:pt>
                <c:pt idx="43">
                  <c:v>184.2650130858122</c:v>
                </c:pt>
                <c:pt idx="44">
                  <c:v>169.77650969598136</c:v>
                </c:pt>
                <c:pt idx="45">
                  <c:v>155.5528092401683</c:v>
                </c:pt>
                <c:pt idx="46">
                  <c:v>141.21562181263334</c:v>
                </c:pt>
                <c:pt idx="47">
                  <c:v>132.85541489578577</c:v>
                </c:pt>
                <c:pt idx="48">
                  <c:v>122.22546854449995</c:v>
                </c:pt>
                <c:pt idx="49">
                  <c:v>109.96887559853339</c:v>
                </c:pt>
                <c:pt idx="50">
                  <c:v>97.371821737401078</c:v>
                </c:pt>
                <c:pt idx="51">
                  <c:v>85.266544753730386</c:v>
                </c:pt>
                <c:pt idx="52">
                  <c:v>75.014888308184283</c:v>
                </c:pt>
                <c:pt idx="53">
                  <c:v>62.380005456478003</c:v>
                </c:pt>
                <c:pt idx="54">
                  <c:v>56.478682926938539</c:v>
                </c:pt>
                <c:pt idx="55">
                  <c:v>50.19907049165937</c:v>
                </c:pt>
                <c:pt idx="56">
                  <c:v>43.200707235474759</c:v>
                </c:pt>
                <c:pt idx="57">
                  <c:v>36.618462875603825</c:v>
                </c:pt>
                <c:pt idx="58">
                  <c:v>29.695757600567148</c:v>
                </c:pt>
                <c:pt idx="59">
                  <c:v>24.588843873081078</c:v>
                </c:pt>
                <c:pt idx="60">
                  <c:v>19.671075098464865</c:v>
                </c:pt>
                <c:pt idx="61">
                  <c:v>16.796071814843074</c:v>
                </c:pt>
                <c:pt idx="62">
                  <c:v>13.95889752179526</c:v>
                </c:pt>
                <c:pt idx="63">
                  <c:v>11.235210200469355</c:v>
                </c:pt>
                <c:pt idx="64">
                  <c:v>8.9654707660311015</c:v>
                </c:pt>
                <c:pt idx="65">
                  <c:v>7.6414560959421198</c:v>
                </c:pt>
                <c:pt idx="66">
                  <c:v>6.241783444705197</c:v>
                </c:pt>
                <c:pt idx="67">
                  <c:v>4.9555977651901868</c:v>
                </c:pt>
                <c:pt idx="68">
                  <c:v>3.858557038545031</c:v>
                </c:pt>
                <c:pt idx="69">
                  <c:v>3.1398062176395838</c:v>
                </c:pt>
                <c:pt idx="70">
                  <c:v>2.11842347214237</c:v>
                </c:pt>
                <c:pt idx="71">
                  <c:v>1.2105276983670685</c:v>
                </c:pt>
                <c:pt idx="72">
                  <c:v>0.68092183033147602</c:v>
                </c:pt>
                <c:pt idx="73">
                  <c:v>0.26480293401779625</c:v>
                </c:pt>
                <c:pt idx="74">
                  <c:v>0.15131596229588357</c:v>
                </c:pt>
                <c:pt idx="75">
                  <c:v>0.15131596229588357</c:v>
                </c:pt>
                <c:pt idx="76">
                  <c:v>7.5657981147941783E-2</c:v>
                </c:pt>
                <c:pt idx="77">
                  <c:v>7.5657981147941783E-2</c:v>
                </c:pt>
                <c:pt idx="78">
                  <c:v>7.5657981147941783E-2</c:v>
                </c:pt>
                <c:pt idx="79">
                  <c:v>3.7828990573970891E-2</c:v>
                </c:pt>
                <c:pt idx="80">
                  <c:v>3.7828990573970891E-2</c:v>
                </c:pt>
                <c:pt idx="81">
                  <c:v>3.7828990573970891E-2</c:v>
                </c:pt>
                <c:pt idx="82">
                  <c:v>3.7828990573970891E-2</c:v>
                </c:pt>
                <c:pt idx="83">
                  <c:v>3.7828990573970891E-2</c:v>
                </c:pt>
                <c:pt idx="84">
                  <c:v>3.7828990573970891E-2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5D-4A72-8765-E022705BC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36472"/>
        <c:axId val="729133192"/>
      </c:lineChart>
      <c:dateAx>
        <c:axId val="72913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33192"/>
        <c:crosses val="autoZero"/>
        <c:auto val="1"/>
        <c:lblOffset val="100"/>
        <c:baseTimeUnit val="days"/>
      </c:dateAx>
      <c:valAx>
        <c:axId val="72913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3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Betsi Cadwaldr UHB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'MDS-Addition'!$C$101:$C$199</c:f>
              <c:numCache>
                <c:formatCode>General</c:formatCode>
                <c:ptCount val="99"/>
                <c:pt idx="0">
                  <c:v>2327</c:v>
                </c:pt>
                <c:pt idx="1">
                  <c:v>2327</c:v>
                </c:pt>
                <c:pt idx="2">
                  <c:v>2324</c:v>
                </c:pt>
                <c:pt idx="3">
                  <c:v>2312</c:v>
                </c:pt>
                <c:pt idx="4">
                  <c:v>2263</c:v>
                </c:pt>
                <c:pt idx="5">
                  <c:v>2225</c:v>
                </c:pt>
                <c:pt idx="6">
                  <c:v>2171</c:v>
                </c:pt>
                <c:pt idx="7">
                  <c:v>2089</c:v>
                </c:pt>
                <c:pt idx="8">
                  <c:v>2038</c:v>
                </c:pt>
                <c:pt idx="9">
                  <c:v>1982</c:v>
                </c:pt>
                <c:pt idx="10">
                  <c:v>1937</c:v>
                </c:pt>
                <c:pt idx="11">
                  <c:v>1852</c:v>
                </c:pt>
                <c:pt idx="12">
                  <c:v>1824</c:v>
                </c:pt>
                <c:pt idx="13">
                  <c:v>1766</c:v>
                </c:pt>
                <c:pt idx="14">
                  <c:v>1737</c:v>
                </c:pt>
                <c:pt idx="15">
                  <c:v>1691</c:v>
                </c:pt>
                <c:pt idx="16">
                  <c:v>1628</c:v>
                </c:pt>
                <c:pt idx="17">
                  <c:v>1586</c:v>
                </c:pt>
                <c:pt idx="18">
                  <c:v>1520</c:v>
                </c:pt>
                <c:pt idx="19">
                  <c:v>1481</c:v>
                </c:pt>
                <c:pt idx="20">
                  <c:v>1434</c:v>
                </c:pt>
                <c:pt idx="21">
                  <c:v>1390</c:v>
                </c:pt>
                <c:pt idx="22">
                  <c:v>1331</c:v>
                </c:pt>
                <c:pt idx="23">
                  <c:v>1292</c:v>
                </c:pt>
                <c:pt idx="24">
                  <c:v>1259</c:v>
                </c:pt>
                <c:pt idx="25">
                  <c:v>1217</c:v>
                </c:pt>
                <c:pt idx="26">
                  <c:v>1189</c:v>
                </c:pt>
                <c:pt idx="27">
                  <c:v>1169</c:v>
                </c:pt>
                <c:pt idx="28">
                  <c:v>1126</c:v>
                </c:pt>
                <c:pt idx="29">
                  <c:v>1087</c:v>
                </c:pt>
                <c:pt idx="30">
                  <c:v>1049</c:v>
                </c:pt>
                <c:pt idx="31">
                  <c:v>1006</c:v>
                </c:pt>
                <c:pt idx="32">
                  <c:v>930</c:v>
                </c:pt>
                <c:pt idx="33">
                  <c:v>896</c:v>
                </c:pt>
                <c:pt idx="34">
                  <c:v>844</c:v>
                </c:pt>
                <c:pt idx="35">
                  <c:v>783</c:v>
                </c:pt>
                <c:pt idx="36">
                  <c:v>727</c:v>
                </c:pt>
                <c:pt idx="37">
                  <c:v>672</c:v>
                </c:pt>
                <c:pt idx="38">
                  <c:v>610</c:v>
                </c:pt>
                <c:pt idx="39">
                  <c:v>558</c:v>
                </c:pt>
                <c:pt idx="40">
                  <c:v>515</c:v>
                </c:pt>
                <c:pt idx="41">
                  <c:v>475</c:v>
                </c:pt>
                <c:pt idx="42">
                  <c:v>439</c:v>
                </c:pt>
                <c:pt idx="43">
                  <c:v>383</c:v>
                </c:pt>
                <c:pt idx="44">
                  <c:v>342</c:v>
                </c:pt>
                <c:pt idx="45">
                  <c:v>289</c:v>
                </c:pt>
                <c:pt idx="46">
                  <c:v>249</c:v>
                </c:pt>
                <c:pt idx="47">
                  <c:v>237</c:v>
                </c:pt>
                <c:pt idx="48">
                  <c:v>216</c:v>
                </c:pt>
                <c:pt idx="49">
                  <c:v>188</c:v>
                </c:pt>
                <c:pt idx="50">
                  <c:v>161</c:v>
                </c:pt>
                <c:pt idx="51">
                  <c:v>138</c:v>
                </c:pt>
                <c:pt idx="52">
                  <c:v>116</c:v>
                </c:pt>
                <c:pt idx="53">
                  <c:v>88</c:v>
                </c:pt>
                <c:pt idx="54">
                  <c:v>82</c:v>
                </c:pt>
                <c:pt idx="55">
                  <c:v>71</c:v>
                </c:pt>
                <c:pt idx="56">
                  <c:v>63</c:v>
                </c:pt>
                <c:pt idx="57">
                  <c:v>50</c:v>
                </c:pt>
                <c:pt idx="58">
                  <c:v>32</c:v>
                </c:pt>
                <c:pt idx="59">
                  <c:v>22</c:v>
                </c:pt>
                <c:pt idx="60">
                  <c:v>20</c:v>
                </c:pt>
                <c:pt idx="61">
                  <c:v>16</c:v>
                </c:pt>
                <c:pt idx="62">
                  <c:v>12</c:v>
                </c:pt>
                <c:pt idx="63">
                  <c:v>11</c:v>
                </c:pt>
                <c:pt idx="64">
                  <c:v>9</c:v>
                </c:pt>
                <c:pt idx="65">
                  <c:v>7</c:v>
                </c:pt>
                <c:pt idx="66">
                  <c:v>7</c:v>
                </c:pt>
                <c:pt idx="67">
                  <c:v>6</c:v>
                </c:pt>
                <c:pt idx="68">
                  <c:v>6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5-42C2-B335-B83E6D65B91A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'MDS-Addition'!$F$101:$F$199</c:f>
              <c:numCache>
                <c:formatCode>0</c:formatCode>
                <c:ptCount val="99"/>
                <c:pt idx="0">
                  <c:v>538.6193307744428</c:v>
                </c:pt>
                <c:pt idx="1">
                  <c:v>538.6193307744428</c:v>
                </c:pt>
                <c:pt idx="2">
                  <c:v>538.49280520930904</c:v>
                </c:pt>
                <c:pt idx="3">
                  <c:v>535.54054202285442</c:v>
                </c:pt>
                <c:pt idx="4">
                  <c:v>529.25643895454402</c:v>
                </c:pt>
                <c:pt idx="5">
                  <c:v>524.57499304459475</c:v>
                </c:pt>
                <c:pt idx="6">
                  <c:v>517.99566365763883</c:v>
                </c:pt>
                <c:pt idx="7">
                  <c:v>510.69935606825834</c:v>
                </c:pt>
                <c:pt idx="8">
                  <c:v>505.63833346290772</c:v>
                </c:pt>
                <c:pt idx="9">
                  <c:v>499.81815746675449</c:v>
                </c:pt>
                <c:pt idx="10">
                  <c:v>494.04015665897913</c:v>
                </c:pt>
                <c:pt idx="11">
                  <c:v>486.8703746347324</c:v>
                </c:pt>
                <c:pt idx="12">
                  <c:v>482.69503098531811</c:v>
                </c:pt>
                <c:pt idx="13">
                  <c:v>477.46530762645574</c:v>
                </c:pt>
                <c:pt idx="14">
                  <c:v>473.24778878866357</c:v>
                </c:pt>
                <c:pt idx="15">
                  <c:v>466.28888270630642</c:v>
                </c:pt>
                <c:pt idx="16">
                  <c:v>459.32997662394928</c:v>
                </c:pt>
                <c:pt idx="17">
                  <c:v>452.62412167185965</c:v>
                </c:pt>
                <c:pt idx="18">
                  <c:v>447.22569755948564</c:v>
                </c:pt>
                <c:pt idx="19">
                  <c:v>443.26122985196099</c:v>
                </c:pt>
                <c:pt idx="20">
                  <c:v>436.21797339284797</c:v>
                </c:pt>
                <c:pt idx="21">
                  <c:v>429.55429362913628</c:v>
                </c:pt>
                <c:pt idx="22">
                  <c:v>421.45665746057523</c:v>
                </c:pt>
                <c:pt idx="23">
                  <c:v>414.58210175497396</c:v>
                </c:pt>
                <c:pt idx="24">
                  <c:v>408.42452425179732</c:v>
                </c:pt>
                <c:pt idx="25">
                  <c:v>401.50779335781812</c:v>
                </c:pt>
                <c:pt idx="26">
                  <c:v>396.48894594084538</c:v>
                </c:pt>
                <c:pt idx="27">
                  <c:v>390.79529550982591</c:v>
                </c:pt>
                <c:pt idx="28">
                  <c:v>382.06503151559605</c:v>
                </c:pt>
                <c:pt idx="29">
                  <c:v>373.71434421676747</c:v>
                </c:pt>
                <c:pt idx="30">
                  <c:v>363.12837193390902</c:v>
                </c:pt>
                <c:pt idx="31">
                  <c:v>352.45804927429475</c:v>
                </c:pt>
                <c:pt idx="32">
                  <c:v>340.85987247036616</c:v>
                </c:pt>
                <c:pt idx="33">
                  <c:v>333.35268893909603</c:v>
                </c:pt>
                <c:pt idx="34">
                  <c:v>323.10411816326098</c:v>
                </c:pt>
                <c:pt idx="35">
                  <c:v>309.52370750557009</c:v>
                </c:pt>
                <c:pt idx="36">
                  <c:v>294.38281487789607</c:v>
                </c:pt>
                <c:pt idx="37">
                  <c:v>279.41062300373375</c:v>
                </c:pt>
                <c:pt idx="38">
                  <c:v>266.3363146065779</c:v>
                </c:pt>
                <c:pt idx="39">
                  <c:v>255.07553930967268</c:v>
                </c:pt>
                <c:pt idx="40">
                  <c:v>244.82696853383763</c:v>
                </c:pt>
                <c:pt idx="41">
                  <c:v>234.53622256962464</c:v>
                </c:pt>
                <c:pt idx="42">
                  <c:v>221.88366605624802</c:v>
                </c:pt>
                <c:pt idx="43">
                  <c:v>205.43534258885842</c:v>
                </c:pt>
                <c:pt idx="44">
                  <c:v>189.28224544011425</c:v>
                </c:pt>
                <c:pt idx="45">
                  <c:v>173.42437461001555</c:v>
                </c:pt>
                <c:pt idx="46">
                  <c:v>157.43997821478308</c:v>
                </c:pt>
                <c:pt idx="47">
                  <c:v>148.1192615832623</c:v>
                </c:pt>
                <c:pt idx="48">
                  <c:v>136.26803364906621</c:v>
                </c:pt>
                <c:pt idx="49">
                  <c:v>122.60327261461946</c:v>
                </c:pt>
                <c:pt idx="50">
                  <c:v>108.55893488477142</c:v>
                </c:pt>
                <c:pt idx="51">
                  <c:v>95.062874603836349</c:v>
                </c:pt>
                <c:pt idx="52">
                  <c:v>83.633398553419468</c:v>
                </c:pt>
                <c:pt idx="53">
                  <c:v>69.54688563519349</c:v>
                </c:pt>
                <c:pt idx="54">
                  <c:v>62.967556248237649</c:v>
                </c:pt>
                <c:pt idx="55">
                  <c:v>55.966474977502585</c:v>
                </c:pt>
                <c:pt idx="56">
                  <c:v>48.164065127587008</c:v>
                </c:pt>
                <c:pt idx="57">
                  <c:v>40.825582349828565</c:v>
                </c:pt>
                <c:pt idx="58">
                  <c:v>33.107522876668824</c:v>
                </c:pt>
                <c:pt idx="59">
                  <c:v>27.413872445649346</c:v>
                </c:pt>
                <c:pt idx="60">
                  <c:v>21.931097956519476</c:v>
                </c:pt>
                <c:pt idx="61">
                  <c:v>18.725783639797399</c:v>
                </c:pt>
                <c:pt idx="62">
                  <c:v>15.562644511453245</c:v>
                </c:pt>
                <c:pt idx="63">
                  <c:v>12.526030948242855</c:v>
                </c:pt>
                <c:pt idx="64">
                  <c:v>9.9955196455675317</c:v>
                </c:pt>
                <c:pt idx="65">
                  <c:v>8.5193880523402576</c:v>
                </c:pt>
                <c:pt idx="66">
                  <c:v>6.9589060823571414</c:v>
                </c:pt>
                <c:pt idx="67">
                  <c:v>5.5249496775077915</c:v>
                </c:pt>
                <c:pt idx="68">
                  <c:v>4.3018692145480513</c:v>
                </c:pt>
                <c:pt idx="69">
                  <c:v>3.5005406353675319</c:v>
                </c:pt>
                <c:pt idx="70">
                  <c:v>2.3618105491636361</c:v>
                </c:pt>
                <c:pt idx="71">
                  <c:v>1.3496060280935063</c:v>
                </c:pt>
                <c:pt idx="72">
                  <c:v>0.75915339080259725</c:v>
                </c:pt>
                <c:pt idx="73">
                  <c:v>0.29522631864545451</c:v>
                </c:pt>
                <c:pt idx="74">
                  <c:v>0.16870075351168828</c:v>
                </c:pt>
                <c:pt idx="75">
                  <c:v>0.16870075351168828</c:v>
                </c:pt>
                <c:pt idx="76">
                  <c:v>8.4350376755844142E-2</c:v>
                </c:pt>
                <c:pt idx="77">
                  <c:v>8.4350376755844142E-2</c:v>
                </c:pt>
                <c:pt idx="78">
                  <c:v>8.4350376755844142E-2</c:v>
                </c:pt>
                <c:pt idx="79">
                  <c:v>4.2175188377922071E-2</c:v>
                </c:pt>
                <c:pt idx="80">
                  <c:v>4.2175188377922071E-2</c:v>
                </c:pt>
                <c:pt idx="81">
                  <c:v>4.2175188377922071E-2</c:v>
                </c:pt>
                <c:pt idx="82">
                  <c:v>4.2175188377922071E-2</c:v>
                </c:pt>
                <c:pt idx="83">
                  <c:v>4.2175188377922071E-2</c:v>
                </c:pt>
                <c:pt idx="84">
                  <c:v>4.2175188377922071E-2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5-42C2-B335-B83E6D65B91A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'MDS-Addition'!$G$101:$G$199</c:f>
              <c:numCache>
                <c:formatCode>0</c:formatCode>
                <c:ptCount val="99"/>
                <c:pt idx="0">
                  <c:v>1118.1812083370651</c:v>
                </c:pt>
                <c:pt idx="1">
                  <c:v>1118.1812083370651</c:v>
                </c:pt>
                <c:pt idx="2">
                  <c:v>1117.9185395072936</c:v>
                </c:pt>
                <c:pt idx="3">
                  <c:v>1111.7896001459599</c:v>
                </c:pt>
                <c:pt idx="4">
                  <c:v>1098.7437149339778</c:v>
                </c:pt>
                <c:pt idx="5">
                  <c:v>1089.024968232434</c:v>
                </c:pt>
                <c:pt idx="6">
                  <c:v>1075.3661890843186</c:v>
                </c:pt>
                <c:pt idx="7">
                  <c:v>1060.2189532341649</c:v>
                </c:pt>
                <c:pt idx="8">
                  <c:v>1049.7122000433069</c:v>
                </c:pt>
                <c:pt idx="9">
                  <c:v>1037.6294338738203</c:v>
                </c:pt>
                <c:pt idx="10">
                  <c:v>1025.6342239809239</c:v>
                </c:pt>
                <c:pt idx="11">
                  <c:v>1010.7496569605419</c:v>
                </c:pt>
                <c:pt idx="12">
                  <c:v>1002.0815855780839</c:v>
                </c:pt>
                <c:pt idx="13">
                  <c:v>991.22460728086401</c:v>
                </c:pt>
                <c:pt idx="14">
                  <c:v>982.46897962181561</c:v>
                </c:pt>
                <c:pt idx="15">
                  <c:v>968.02219398438581</c:v>
                </c:pt>
                <c:pt idx="16">
                  <c:v>953.57540834695612</c:v>
                </c:pt>
                <c:pt idx="17">
                  <c:v>939.65396036906918</c:v>
                </c:pt>
                <c:pt idx="18">
                  <c:v>928.44675696548734</c:v>
                </c:pt>
                <c:pt idx="19">
                  <c:v>920.21646696598191</c:v>
                </c:pt>
                <c:pt idx="20">
                  <c:v>905.59456877537116</c:v>
                </c:pt>
                <c:pt idx="21">
                  <c:v>891.76067707407469</c:v>
                </c:pt>
                <c:pt idx="22">
                  <c:v>874.94987196870181</c:v>
                </c:pt>
                <c:pt idx="23">
                  <c:v>860.67819888445308</c:v>
                </c:pt>
                <c:pt idx="24">
                  <c:v>847.89498250224244</c:v>
                </c:pt>
                <c:pt idx="25">
                  <c:v>833.53575314140312</c:v>
                </c:pt>
                <c:pt idx="26">
                  <c:v>823.11655622713567</c:v>
                </c:pt>
                <c:pt idx="27">
                  <c:v>811.29645888742039</c:v>
                </c:pt>
                <c:pt idx="28">
                  <c:v>793.17230963319025</c:v>
                </c:pt>
                <c:pt idx="29">
                  <c:v>775.83616686827452</c:v>
                </c:pt>
                <c:pt idx="30">
                  <c:v>753.85954144406321</c:v>
                </c:pt>
                <c:pt idx="31">
                  <c:v>731.70780346667084</c:v>
                </c:pt>
                <c:pt idx="32">
                  <c:v>707.62982740428788</c:v>
                </c:pt>
                <c:pt idx="33">
                  <c:v>692.04481017118178</c:v>
                </c:pt>
                <c:pt idx="34">
                  <c:v>670.76863495969428</c:v>
                </c:pt>
                <c:pt idx="35">
                  <c:v>642.57551389755861</c:v>
                </c:pt>
                <c:pt idx="36">
                  <c:v>611.14281060157498</c:v>
                </c:pt>
                <c:pt idx="37">
                  <c:v>580.06033241195337</c:v>
                </c:pt>
                <c:pt idx="38">
                  <c:v>552.91788666890352</c:v>
                </c:pt>
                <c:pt idx="39">
                  <c:v>529.54036081924437</c:v>
                </c:pt>
                <c:pt idx="40">
                  <c:v>508.26418560775687</c:v>
                </c:pt>
                <c:pt idx="41">
                  <c:v>486.9004541196789</c:v>
                </c:pt>
                <c:pt idx="42">
                  <c:v>460.63357114253381</c:v>
                </c:pt>
                <c:pt idx="43">
                  <c:v>426.48662327224525</c:v>
                </c:pt>
                <c:pt idx="44">
                  <c:v>392.95256933809009</c:v>
                </c:pt>
                <c:pt idx="45">
                  <c:v>360.03140934006825</c:v>
                </c:pt>
                <c:pt idx="46">
                  <c:v>326.84758051227499</c:v>
                </c:pt>
                <c:pt idx="47">
                  <c:v>307.49764338577813</c:v>
                </c:pt>
                <c:pt idx="48">
                  <c:v>282.89432966385226</c:v>
                </c:pt>
                <c:pt idx="49">
                  <c:v>254.52609604853561</c:v>
                </c:pt>
                <c:pt idx="50">
                  <c:v>225.36985594390458</c:v>
                </c:pt>
                <c:pt idx="51">
                  <c:v>197.35184743494986</c:v>
                </c:pt>
                <c:pt idx="52">
                  <c:v>173.62409647892883</c:v>
                </c:pt>
                <c:pt idx="53">
                  <c:v>144.38030009770733</c:v>
                </c:pt>
                <c:pt idx="54">
                  <c:v>130.72152094959191</c:v>
                </c:pt>
                <c:pt idx="55">
                  <c:v>116.18717903557163</c:v>
                </c:pt>
                <c:pt idx="56">
                  <c:v>99.989267866332185</c:v>
                </c:pt>
                <c:pt idx="57">
                  <c:v>84.754475739588059</c:v>
                </c:pt>
                <c:pt idx="58">
                  <c:v>68.731677123529565</c:v>
                </c:pt>
                <c:pt idx="59">
                  <c:v>56.91157978381429</c:v>
                </c:pt>
                <c:pt idx="60">
                  <c:v>45.52926382705143</c:v>
                </c:pt>
                <c:pt idx="61">
                  <c:v>38.874986806174682</c:v>
                </c:pt>
                <c:pt idx="62">
                  <c:v>32.308266061888418</c:v>
                </c:pt>
                <c:pt idx="63">
                  <c:v>26.004214147373606</c:v>
                </c:pt>
                <c:pt idx="64">
                  <c:v>20.750837551944596</c:v>
                </c:pt>
                <c:pt idx="65">
                  <c:v>17.686367871277671</c:v>
                </c:pt>
                <c:pt idx="66">
                  <c:v>14.446785637429782</c:v>
                </c:pt>
                <c:pt idx="67">
                  <c:v>11.469872233353342</c:v>
                </c:pt>
                <c:pt idx="68">
                  <c:v>8.9307402122293205</c:v>
                </c:pt>
                <c:pt idx="69">
                  <c:v>7.2671709570101326</c:v>
                </c:pt>
                <c:pt idx="70">
                  <c:v>4.9031514890670778</c:v>
                </c:pt>
                <c:pt idx="71">
                  <c:v>2.8018008508954728</c:v>
                </c:pt>
                <c:pt idx="72">
                  <c:v>1.5760129786287034</c:v>
                </c:pt>
                <c:pt idx="73">
                  <c:v>0.61289393613338472</c:v>
                </c:pt>
                <c:pt idx="74">
                  <c:v>0.3502251063619341</c:v>
                </c:pt>
                <c:pt idx="75">
                  <c:v>0.3502251063619341</c:v>
                </c:pt>
                <c:pt idx="76">
                  <c:v>0.17511255318096705</c:v>
                </c:pt>
                <c:pt idx="77">
                  <c:v>0.17511255318096705</c:v>
                </c:pt>
                <c:pt idx="78">
                  <c:v>0.17511255318096705</c:v>
                </c:pt>
                <c:pt idx="79">
                  <c:v>8.7556276590483526E-2</c:v>
                </c:pt>
                <c:pt idx="80">
                  <c:v>8.7556276590483526E-2</c:v>
                </c:pt>
                <c:pt idx="81">
                  <c:v>8.7556276590483526E-2</c:v>
                </c:pt>
                <c:pt idx="82">
                  <c:v>8.7556276590483526E-2</c:v>
                </c:pt>
                <c:pt idx="83">
                  <c:v>8.7556276590483526E-2</c:v>
                </c:pt>
                <c:pt idx="84">
                  <c:v>8.7556276590483526E-2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5-42C2-B335-B83E6D65B91A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'MDS-Addition'!$H$101:$H$199</c:f>
              <c:numCache>
                <c:formatCode>0</c:formatCode>
                <c:ptCount val="99"/>
                <c:pt idx="0">
                  <c:v>1361.9763075159083</c:v>
                </c:pt>
                <c:pt idx="1">
                  <c:v>1361.9763075159083</c:v>
                </c:pt>
                <c:pt idx="2">
                  <c:v>1361.6563694591744</c:v>
                </c:pt>
                <c:pt idx="3">
                  <c:v>1354.191148135385</c:v>
                </c:pt>
                <c:pt idx="4">
                  <c:v>1338.300891317605</c:v>
                </c:pt>
                <c:pt idx="5">
                  <c:v>1326.4631832184532</c:v>
                </c:pt>
                <c:pt idx="6">
                  <c:v>1309.8264042682943</c:v>
                </c:pt>
                <c:pt idx="7">
                  <c:v>1291.3766429966433</c:v>
                </c:pt>
                <c:pt idx="8">
                  <c:v>1278.5791207272903</c:v>
                </c:pt>
                <c:pt idx="9">
                  <c:v>1263.8619701175342</c:v>
                </c:pt>
                <c:pt idx="10">
                  <c:v>1249.2514655266893</c:v>
                </c:pt>
                <c:pt idx="11">
                  <c:v>1231.1216423117723</c:v>
                </c:pt>
                <c:pt idx="12">
                  <c:v>1220.563686439556</c:v>
                </c:pt>
                <c:pt idx="13">
                  <c:v>1207.3395800945577</c:v>
                </c:pt>
                <c:pt idx="14">
                  <c:v>1196.6749782034301</c:v>
                </c:pt>
                <c:pt idx="15">
                  <c:v>1179.0783850830696</c:v>
                </c:pt>
                <c:pt idx="16">
                  <c:v>1161.4817919627089</c:v>
                </c:pt>
                <c:pt idx="17">
                  <c:v>1144.5250749558161</c:v>
                </c:pt>
                <c:pt idx="18">
                  <c:v>1130.8743845351728</c:v>
                </c:pt>
                <c:pt idx="19">
                  <c:v>1120.8496587575128</c:v>
                </c:pt>
                <c:pt idx="20">
                  <c:v>1103.0397735993297</c:v>
                </c:pt>
                <c:pt idx="21">
                  <c:v>1086.1897026113479</c:v>
                </c:pt>
                <c:pt idx="22">
                  <c:v>1065.7136669803829</c:v>
                </c:pt>
                <c:pt idx="23">
                  <c:v>1048.330365897845</c:v>
                </c:pt>
                <c:pt idx="24">
                  <c:v>1032.7600471367987</c:v>
                </c:pt>
                <c:pt idx="25">
                  <c:v>1015.2701000353493</c:v>
                </c:pt>
                <c:pt idx="26">
                  <c:v>1002.5792237849074</c:v>
                </c:pt>
                <c:pt idx="27">
                  <c:v>988.18201123188521</c:v>
                </c:pt>
                <c:pt idx="28">
                  <c:v>966.10628531725104</c:v>
                </c:pt>
                <c:pt idx="29">
                  <c:v>944.99037357281827</c:v>
                </c:pt>
                <c:pt idx="30">
                  <c:v>918.222222826088</c:v>
                </c:pt>
                <c:pt idx="31">
                  <c:v>891.24078004153512</c:v>
                </c:pt>
                <c:pt idx="32">
                  <c:v>861.91312484093419</c:v>
                </c:pt>
                <c:pt idx="33">
                  <c:v>842.93013347472697</c:v>
                </c:pt>
                <c:pt idx="34">
                  <c:v>817.01515087928692</c:v>
                </c:pt>
                <c:pt idx="35">
                  <c:v>782.67513278985598</c:v>
                </c:pt>
                <c:pt idx="36">
                  <c:v>744.38921200070774</c:v>
                </c:pt>
                <c:pt idx="37">
                  <c:v>706.52987528720473</c:v>
                </c:pt>
                <c:pt idx="38">
                  <c:v>673.46960942470912</c:v>
                </c:pt>
                <c:pt idx="39">
                  <c:v>644.99512237539841</c:v>
                </c:pt>
                <c:pt idx="40">
                  <c:v>619.08013977995824</c:v>
                </c:pt>
                <c:pt idx="41">
                  <c:v>593.05851116560689</c:v>
                </c:pt>
                <c:pt idx="42">
                  <c:v>561.06470549222399</c:v>
                </c:pt>
                <c:pt idx="43">
                  <c:v>519.4727581168263</c:v>
                </c:pt>
                <c:pt idx="44">
                  <c:v>478.62733287380752</c:v>
                </c:pt>
                <c:pt idx="45">
                  <c:v>438.52842976316771</c:v>
                </c:pt>
                <c:pt idx="46">
                  <c:v>398.10958859579404</c:v>
                </c:pt>
                <c:pt idx="47">
                  <c:v>374.54081841640198</c:v>
                </c:pt>
                <c:pt idx="48">
                  <c:v>344.57328710233338</c:v>
                </c:pt>
                <c:pt idx="49">
                  <c:v>310.01997697507989</c:v>
                </c:pt>
                <c:pt idx="50">
                  <c:v>274.50685267762492</c:v>
                </c:pt>
                <c:pt idx="51">
                  <c:v>240.38012662601653</c:v>
                </c:pt>
                <c:pt idx="52">
                  <c:v>211.47905550106069</c:v>
                </c:pt>
                <c:pt idx="53">
                  <c:v>175.85928518469444</c:v>
                </c:pt>
                <c:pt idx="54">
                  <c:v>159.22250623453536</c:v>
                </c:pt>
                <c:pt idx="55">
                  <c:v>141.5192670952635</c:v>
                </c:pt>
                <c:pt idx="56">
                  <c:v>121.78975359667741</c:v>
                </c:pt>
                <c:pt idx="57">
                  <c:v>103.23334630611535</c:v>
                </c:pt>
                <c:pt idx="58">
                  <c:v>83.717124845351805</c:v>
                </c:pt>
                <c:pt idx="59">
                  <c:v>69.319912292329519</c:v>
                </c:pt>
                <c:pt idx="60">
                  <c:v>55.455929833863621</c:v>
                </c:pt>
                <c:pt idx="61">
                  <c:v>47.350832396606627</c:v>
                </c:pt>
                <c:pt idx="62">
                  <c:v>39.352380978260911</c:v>
                </c:pt>
                <c:pt idx="63">
                  <c:v>31.673867616649027</c:v>
                </c:pt>
                <c:pt idx="64">
                  <c:v>25.275106481972458</c:v>
                </c:pt>
                <c:pt idx="65">
                  <c:v>21.542495820077789</c:v>
                </c:pt>
                <c:pt idx="66">
                  <c:v>17.59659312036057</c:v>
                </c:pt>
                <c:pt idx="67">
                  <c:v>13.970628477377181</c:v>
                </c:pt>
                <c:pt idx="68">
                  <c:v>10.87789392895017</c:v>
                </c:pt>
                <c:pt idx="69">
                  <c:v>8.8516195696359237</c:v>
                </c:pt>
                <c:pt idx="70">
                  <c:v>5.9721770590314662</c:v>
                </c:pt>
                <c:pt idx="71">
                  <c:v>3.412672605160838</c:v>
                </c:pt>
                <c:pt idx="72">
                  <c:v>1.9196283404029715</c:v>
                </c:pt>
                <c:pt idx="73">
                  <c:v>0.74652213237893328</c:v>
                </c:pt>
                <c:pt idx="74">
                  <c:v>0.42658407564510475</c:v>
                </c:pt>
                <c:pt idx="75">
                  <c:v>0.42658407564510475</c:v>
                </c:pt>
                <c:pt idx="76">
                  <c:v>0.21329203782255238</c:v>
                </c:pt>
                <c:pt idx="77">
                  <c:v>0.21329203782255238</c:v>
                </c:pt>
                <c:pt idx="78">
                  <c:v>0.21329203782255238</c:v>
                </c:pt>
                <c:pt idx="79">
                  <c:v>0.10664601891127619</c:v>
                </c:pt>
                <c:pt idx="80">
                  <c:v>0.10664601891127619</c:v>
                </c:pt>
                <c:pt idx="81">
                  <c:v>0.10664601891127619</c:v>
                </c:pt>
                <c:pt idx="82">
                  <c:v>0.10664601891127619</c:v>
                </c:pt>
                <c:pt idx="83">
                  <c:v>0.10664601891127619</c:v>
                </c:pt>
                <c:pt idx="84">
                  <c:v>0.10664601891127619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5-42C2-B335-B83E6D65B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245048"/>
        <c:axId val="398243736"/>
      </c:lineChart>
      <c:dateAx>
        <c:axId val="3982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43736"/>
        <c:crosses val="autoZero"/>
        <c:auto val="1"/>
        <c:lblOffset val="100"/>
        <c:baseTimeUnit val="days"/>
      </c:dateAx>
      <c:valAx>
        <c:axId val="39824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Hywel Dda UHB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'MDS-Addition'!$C$398:$C$496</c:f>
              <c:numCache>
                <c:formatCode>General</c:formatCode>
                <c:ptCount val="99"/>
                <c:pt idx="0">
                  <c:v>986</c:v>
                </c:pt>
                <c:pt idx="1">
                  <c:v>986</c:v>
                </c:pt>
                <c:pt idx="2">
                  <c:v>986</c:v>
                </c:pt>
                <c:pt idx="3">
                  <c:v>981</c:v>
                </c:pt>
                <c:pt idx="4">
                  <c:v>971</c:v>
                </c:pt>
                <c:pt idx="5">
                  <c:v>965</c:v>
                </c:pt>
                <c:pt idx="6">
                  <c:v>955</c:v>
                </c:pt>
                <c:pt idx="7">
                  <c:v>940</c:v>
                </c:pt>
                <c:pt idx="8">
                  <c:v>926</c:v>
                </c:pt>
                <c:pt idx="9">
                  <c:v>909</c:v>
                </c:pt>
                <c:pt idx="10">
                  <c:v>877</c:v>
                </c:pt>
                <c:pt idx="11">
                  <c:v>866</c:v>
                </c:pt>
                <c:pt idx="12">
                  <c:v>858</c:v>
                </c:pt>
                <c:pt idx="13">
                  <c:v>851</c:v>
                </c:pt>
                <c:pt idx="14">
                  <c:v>842</c:v>
                </c:pt>
                <c:pt idx="15">
                  <c:v>824</c:v>
                </c:pt>
                <c:pt idx="16">
                  <c:v>795</c:v>
                </c:pt>
                <c:pt idx="17">
                  <c:v>781</c:v>
                </c:pt>
                <c:pt idx="18">
                  <c:v>772</c:v>
                </c:pt>
                <c:pt idx="19">
                  <c:v>771</c:v>
                </c:pt>
                <c:pt idx="20">
                  <c:v>770</c:v>
                </c:pt>
                <c:pt idx="21">
                  <c:v>759</c:v>
                </c:pt>
                <c:pt idx="22">
                  <c:v>746</c:v>
                </c:pt>
                <c:pt idx="23">
                  <c:v>727</c:v>
                </c:pt>
                <c:pt idx="24">
                  <c:v>720</c:v>
                </c:pt>
                <c:pt idx="25">
                  <c:v>702</c:v>
                </c:pt>
                <c:pt idx="26">
                  <c:v>691</c:v>
                </c:pt>
                <c:pt idx="27">
                  <c:v>682</c:v>
                </c:pt>
                <c:pt idx="28">
                  <c:v>672</c:v>
                </c:pt>
                <c:pt idx="29">
                  <c:v>657</c:v>
                </c:pt>
                <c:pt idx="30">
                  <c:v>642</c:v>
                </c:pt>
                <c:pt idx="31">
                  <c:v>628</c:v>
                </c:pt>
                <c:pt idx="32">
                  <c:v>608</c:v>
                </c:pt>
                <c:pt idx="33">
                  <c:v>589</c:v>
                </c:pt>
                <c:pt idx="34">
                  <c:v>576</c:v>
                </c:pt>
                <c:pt idx="35">
                  <c:v>539</c:v>
                </c:pt>
                <c:pt idx="36">
                  <c:v>514</c:v>
                </c:pt>
                <c:pt idx="37">
                  <c:v>488</c:v>
                </c:pt>
                <c:pt idx="38">
                  <c:v>470</c:v>
                </c:pt>
                <c:pt idx="39">
                  <c:v>448</c:v>
                </c:pt>
                <c:pt idx="40">
                  <c:v>434</c:v>
                </c:pt>
                <c:pt idx="41">
                  <c:v>406</c:v>
                </c:pt>
                <c:pt idx="42">
                  <c:v>375</c:v>
                </c:pt>
                <c:pt idx="43">
                  <c:v>350</c:v>
                </c:pt>
                <c:pt idx="44">
                  <c:v>324</c:v>
                </c:pt>
                <c:pt idx="45">
                  <c:v>300</c:v>
                </c:pt>
                <c:pt idx="46">
                  <c:v>270</c:v>
                </c:pt>
                <c:pt idx="47">
                  <c:v>233</c:v>
                </c:pt>
                <c:pt idx="48">
                  <c:v>211</c:v>
                </c:pt>
                <c:pt idx="49">
                  <c:v>186</c:v>
                </c:pt>
                <c:pt idx="50">
                  <c:v>169</c:v>
                </c:pt>
                <c:pt idx="51">
                  <c:v>151</c:v>
                </c:pt>
                <c:pt idx="52">
                  <c:v>123</c:v>
                </c:pt>
                <c:pt idx="53">
                  <c:v>102</c:v>
                </c:pt>
                <c:pt idx="54">
                  <c:v>93</c:v>
                </c:pt>
                <c:pt idx="55">
                  <c:v>83</c:v>
                </c:pt>
                <c:pt idx="56">
                  <c:v>73</c:v>
                </c:pt>
                <c:pt idx="57">
                  <c:v>59</c:v>
                </c:pt>
                <c:pt idx="58">
                  <c:v>50</c:v>
                </c:pt>
                <c:pt idx="59">
                  <c:v>44</c:v>
                </c:pt>
                <c:pt idx="60">
                  <c:v>31</c:v>
                </c:pt>
                <c:pt idx="61">
                  <c:v>24</c:v>
                </c:pt>
                <c:pt idx="62">
                  <c:v>16</c:v>
                </c:pt>
                <c:pt idx="63">
                  <c:v>14</c:v>
                </c:pt>
                <c:pt idx="64">
                  <c:v>13</c:v>
                </c:pt>
                <c:pt idx="65">
                  <c:v>11</c:v>
                </c:pt>
                <c:pt idx="66">
                  <c:v>11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6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1-4C1A-ABC5-5CA919C670F9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'MDS-Addition'!$F$398:$F$496</c:f>
              <c:numCache>
                <c:formatCode>0</c:formatCode>
                <c:ptCount val="99"/>
                <c:pt idx="0">
                  <c:v>319.11852725202232</c:v>
                </c:pt>
                <c:pt idx="1">
                  <c:v>319.11852725202232</c:v>
                </c:pt>
                <c:pt idx="2">
                  <c:v>319.04356400859922</c:v>
                </c:pt>
                <c:pt idx="3">
                  <c:v>317.29442166206087</c:v>
                </c:pt>
                <c:pt idx="4">
                  <c:v>313.57124723871493</c:v>
                </c:pt>
                <c:pt idx="5">
                  <c:v>310.79760723206118</c:v>
                </c:pt>
                <c:pt idx="6">
                  <c:v>306.8995185740614</c:v>
                </c:pt>
                <c:pt idx="7">
                  <c:v>302.57663820333084</c:v>
                </c:pt>
                <c:pt idx="8">
                  <c:v>299.57810846640791</c:v>
                </c:pt>
                <c:pt idx="9">
                  <c:v>296.12979926894656</c:v>
                </c:pt>
                <c:pt idx="10">
                  <c:v>292.7064778192929</c:v>
                </c:pt>
                <c:pt idx="11">
                  <c:v>288.45856069198538</c:v>
                </c:pt>
                <c:pt idx="12">
                  <c:v>285.98477365902397</c:v>
                </c:pt>
                <c:pt idx="13">
                  <c:v>282.8862929308703</c:v>
                </c:pt>
                <c:pt idx="14">
                  <c:v>280.38751815010119</c:v>
                </c:pt>
                <c:pt idx="15">
                  <c:v>276.26453976183217</c:v>
                </c:pt>
                <c:pt idx="16">
                  <c:v>272.14156137356315</c:v>
                </c:pt>
                <c:pt idx="17">
                  <c:v>268.16850947214027</c:v>
                </c:pt>
                <c:pt idx="18">
                  <c:v>264.9700777527558</c:v>
                </c:pt>
                <c:pt idx="19">
                  <c:v>262.62122945883289</c:v>
                </c:pt>
                <c:pt idx="20">
                  <c:v>258.44827557494847</c:v>
                </c:pt>
                <c:pt idx="21">
                  <c:v>254.50021142133329</c:v>
                </c:pt>
                <c:pt idx="22">
                  <c:v>249.70256384225661</c:v>
                </c:pt>
                <c:pt idx="23">
                  <c:v>245.62956094960296</c:v>
                </c:pt>
                <c:pt idx="24">
                  <c:v>241.98134976968007</c:v>
                </c:pt>
                <c:pt idx="25">
                  <c:v>237.88335912921875</c:v>
                </c:pt>
                <c:pt idx="26">
                  <c:v>234.90981714010351</c:v>
                </c:pt>
                <c:pt idx="27">
                  <c:v>231.5364711860652</c:v>
                </c:pt>
                <c:pt idx="28">
                  <c:v>226.36400738987317</c:v>
                </c:pt>
                <c:pt idx="29">
                  <c:v>221.41643332395034</c:v>
                </c:pt>
                <c:pt idx="30">
                  <c:v>215.1445086242199</c:v>
                </c:pt>
                <c:pt idx="31">
                  <c:v>208.82260842887405</c:v>
                </c:pt>
                <c:pt idx="32">
                  <c:v>201.95097778175901</c:v>
                </c:pt>
                <c:pt idx="33">
                  <c:v>197.50315867199001</c:v>
                </c:pt>
                <c:pt idx="34">
                  <c:v>191.43113595472107</c:v>
                </c:pt>
                <c:pt idx="35">
                  <c:v>183.38508116064457</c:v>
                </c:pt>
                <c:pt idx="36">
                  <c:v>174.41447969768348</c:v>
                </c:pt>
                <c:pt idx="37">
                  <c:v>165.54382922595317</c:v>
                </c:pt>
                <c:pt idx="38">
                  <c:v>157.79762740556893</c:v>
                </c:pt>
                <c:pt idx="39">
                  <c:v>151.12589874091543</c:v>
                </c:pt>
                <c:pt idx="40">
                  <c:v>145.0538760236465</c:v>
                </c:pt>
                <c:pt idx="41">
                  <c:v>138.95686555856989</c:v>
                </c:pt>
                <c:pt idx="42">
                  <c:v>131.46054121626258</c:v>
                </c:pt>
                <c:pt idx="43">
                  <c:v>121.71531957126308</c:v>
                </c:pt>
                <c:pt idx="44">
                  <c:v>112.1450121609174</c:v>
                </c:pt>
                <c:pt idx="45">
                  <c:v>102.74961898522557</c:v>
                </c:pt>
                <c:pt idx="46">
                  <c:v>93.27926256611066</c:v>
                </c:pt>
                <c:pt idx="47">
                  <c:v>87.756970300610945</c:v>
                </c:pt>
                <c:pt idx="48">
                  <c:v>80.735413166649764</c:v>
                </c:pt>
                <c:pt idx="49">
                  <c:v>72.639382876957868</c:v>
                </c:pt>
                <c:pt idx="50">
                  <c:v>64.318462856996746</c:v>
                </c:pt>
                <c:pt idx="51">
                  <c:v>56.322383558535613</c:v>
                </c:pt>
                <c:pt idx="52">
                  <c:v>49.550703902651343</c:v>
                </c:pt>
                <c:pt idx="53">
                  <c:v>41.204796134882528</c:v>
                </c:pt>
                <c:pt idx="54">
                  <c:v>37.306707476882728</c:v>
                </c:pt>
                <c:pt idx="55">
                  <c:v>33.158741340806017</c:v>
                </c:pt>
                <c:pt idx="56">
                  <c:v>28.536007996383173</c:v>
                </c:pt>
                <c:pt idx="57">
                  <c:v>24.188139877844929</c:v>
                </c:pt>
                <c:pt idx="58">
                  <c:v>19.61538202903747</c:v>
                </c:pt>
                <c:pt idx="59">
                  <c:v>16.242036074999177</c:v>
                </c:pt>
                <c:pt idx="60">
                  <c:v>12.993628859999342</c:v>
                </c:pt>
                <c:pt idx="61">
                  <c:v>11.094560026614824</c:v>
                </c:pt>
                <c:pt idx="62">
                  <c:v>9.2204789410379959</c:v>
                </c:pt>
                <c:pt idx="63">
                  <c:v>7.4213610988842396</c:v>
                </c:pt>
                <c:pt idx="64">
                  <c:v>5.9220962304227776</c:v>
                </c:pt>
                <c:pt idx="65">
                  <c:v>5.0475250571535906</c:v>
                </c:pt>
                <c:pt idx="66">
                  <c:v>4.1229783882690221</c:v>
                </c:pt>
                <c:pt idx="67">
                  <c:v>3.2733949628075267</c:v>
                </c:pt>
                <c:pt idx="68">
                  <c:v>2.5487502763844865</c:v>
                </c:pt>
                <c:pt idx="69">
                  <c:v>2.0739830680383564</c:v>
                </c:pt>
                <c:pt idx="70">
                  <c:v>1.3993138772306986</c:v>
                </c:pt>
                <c:pt idx="71">
                  <c:v>0.7996079298461134</c:v>
                </c:pt>
                <c:pt idx="72">
                  <c:v>0.44977946053843876</c:v>
                </c:pt>
                <c:pt idx="73">
                  <c:v>0.17491423465383732</c:v>
                </c:pt>
                <c:pt idx="74">
                  <c:v>9.9950991230764175E-2</c:v>
                </c:pt>
                <c:pt idx="75">
                  <c:v>9.9950991230764175E-2</c:v>
                </c:pt>
                <c:pt idx="76">
                  <c:v>4.9975495615382087E-2</c:v>
                </c:pt>
                <c:pt idx="77">
                  <c:v>4.9975495615382087E-2</c:v>
                </c:pt>
                <c:pt idx="78">
                  <c:v>4.9975495615382087E-2</c:v>
                </c:pt>
                <c:pt idx="79">
                  <c:v>2.4987747807691044E-2</c:v>
                </c:pt>
                <c:pt idx="80">
                  <c:v>2.4987747807691044E-2</c:v>
                </c:pt>
                <c:pt idx="81">
                  <c:v>2.4987747807691044E-2</c:v>
                </c:pt>
                <c:pt idx="82">
                  <c:v>2.4987747807691044E-2</c:v>
                </c:pt>
                <c:pt idx="83">
                  <c:v>2.4987747807691044E-2</c:v>
                </c:pt>
                <c:pt idx="84">
                  <c:v>2.4987747807691044E-2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1-4C1A-ABC5-5CA919C670F9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'MDS-Addition'!$G$398:$G$496</c:f>
              <c:numCache>
                <c:formatCode>0</c:formatCode>
                <c:ptCount val="99"/>
                <c:pt idx="0">
                  <c:v>860.69093906182661</c:v>
                </c:pt>
                <c:pt idx="1">
                  <c:v>860.69093906182661</c:v>
                </c:pt>
                <c:pt idx="2">
                  <c:v>860.48875655323798</c:v>
                </c:pt>
                <c:pt idx="3">
                  <c:v>855.77116468616975</c:v>
                </c:pt>
                <c:pt idx="4">
                  <c:v>845.72943342626741</c:v>
                </c:pt>
                <c:pt idx="5">
                  <c:v>838.24868060848792</c:v>
                </c:pt>
                <c:pt idx="6">
                  <c:v>827.73519016187879</c:v>
                </c:pt>
                <c:pt idx="7">
                  <c:v>816.07599883326736</c:v>
                </c:pt>
                <c:pt idx="8">
                  <c:v>807.98869848972197</c:v>
                </c:pt>
                <c:pt idx="9">
                  <c:v>798.68830309464465</c:v>
                </c:pt>
                <c:pt idx="10">
                  <c:v>789.45530186909684</c:v>
                </c:pt>
                <c:pt idx="11">
                  <c:v>777.99829304907416</c:v>
                </c:pt>
                <c:pt idx="12">
                  <c:v>771.3262702656491</c:v>
                </c:pt>
                <c:pt idx="13">
                  <c:v>762.96939324398545</c:v>
                </c:pt>
                <c:pt idx="14">
                  <c:v>756.22997629103088</c:v>
                </c:pt>
                <c:pt idx="15">
                  <c:v>745.10993831865596</c:v>
                </c:pt>
                <c:pt idx="16">
                  <c:v>733.98990034628093</c:v>
                </c:pt>
                <c:pt idx="17">
                  <c:v>723.27422739108317</c:v>
                </c:pt>
                <c:pt idx="18">
                  <c:v>714.64777369130127</c:v>
                </c:pt>
                <c:pt idx="19">
                  <c:v>708.31272175552397</c:v>
                </c:pt>
                <c:pt idx="20">
                  <c:v>697.05789544408992</c:v>
                </c:pt>
                <c:pt idx="21">
                  <c:v>686.40961665842167</c:v>
                </c:pt>
                <c:pt idx="22">
                  <c:v>673.46993610874893</c:v>
                </c:pt>
                <c:pt idx="23">
                  <c:v>662.48468647543302</c:v>
                </c:pt>
                <c:pt idx="24">
                  <c:v>652.64513772411942</c:v>
                </c:pt>
                <c:pt idx="25">
                  <c:v>641.5924939212739</c:v>
                </c:pt>
                <c:pt idx="26">
                  <c:v>633.57258774725801</c:v>
                </c:pt>
                <c:pt idx="27">
                  <c:v>624.47437486076933</c:v>
                </c:pt>
                <c:pt idx="28">
                  <c:v>610.52378176815341</c:v>
                </c:pt>
                <c:pt idx="29">
                  <c:v>597.1797362013034</c:v>
                </c:pt>
                <c:pt idx="30">
                  <c:v>580.26379964938747</c:v>
                </c:pt>
                <c:pt idx="31">
                  <c:v>563.2130747584124</c:v>
                </c:pt>
                <c:pt idx="32">
                  <c:v>544.67967813778739</c:v>
                </c:pt>
                <c:pt idx="33">
                  <c:v>532.6835159615282</c:v>
                </c:pt>
                <c:pt idx="34">
                  <c:v>516.30673276584866</c:v>
                </c:pt>
                <c:pt idx="35">
                  <c:v>494.605810177335</c:v>
                </c:pt>
                <c:pt idx="36">
                  <c:v>470.41130331622816</c:v>
                </c:pt>
                <c:pt idx="37">
                  <c:v>446.48637313323945</c:v>
                </c:pt>
                <c:pt idx="38">
                  <c:v>425.59418057908033</c:v>
                </c:pt>
                <c:pt idx="39">
                  <c:v>407.59993731469166</c:v>
                </c:pt>
                <c:pt idx="40">
                  <c:v>391.22315411901207</c:v>
                </c:pt>
                <c:pt idx="41">
                  <c:v>374.77897675380297</c:v>
                </c:pt>
                <c:pt idx="42">
                  <c:v>354.56072589493931</c:v>
                </c:pt>
                <c:pt idx="43">
                  <c:v>328.2769997784165</c:v>
                </c:pt>
                <c:pt idx="44">
                  <c:v>302.46503284860057</c:v>
                </c:pt>
                <c:pt idx="45">
                  <c:v>277.12482510549142</c:v>
                </c:pt>
                <c:pt idx="46">
                  <c:v>251.58243485379364</c:v>
                </c:pt>
                <c:pt idx="47">
                  <c:v>236.68832338776406</c:v>
                </c:pt>
                <c:pt idx="48">
                  <c:v>217.75056174996178</c:v>
                </c:pt>
                <c:pt idx="49">
                  <c:v>195.91485082238898</c:v>
                </c:pt>
                <c:pt idx="50">
                  <c:v>173.47259236905032</c:v>
                </c:pt>
                <c:pt idx="51">
                  <c:v>151.90645811959573</c:v>
                </c:pt>
                <c:pt idx="52">
                  <c:v>133.64263817708888</c:v>
                </c:pt>
                <c:pt idx="53">
                  <c:v>111.13298555422065</c:v>
                </c:pt>
                <c:pt idx="54">
                  <c:v>100.61949510761154</c:v>
                </c:pt>
                <c:pt idx="55">
                  <c:v>89.432062965706976</c:v>
                </c:pt>
                <c:pt idx="56">
                  <c:v>76.964141602741051</c:v>
                </c:pt>
                <c:pt idx="57">
                  <c:v>65.237556104600117</c:v>
                </c:pt>
                <c:pt idx="58">
                  <c:v>52.904423080693277</c:v>
                </c:pt>
                <c:pt idx="59">
                  <c:v>43.806210194204624</c:v>
                </c:pt>
                <c:pt idx="60">
                  <c:v>35.044968155363698</c:v>
                </c:pt>
                <c:pt idx="61">
                  <c:v>29.923011271118238</c:v>
                </c:pt>
                <c:pt idx="62">
                  <c:v>24.868448556402317</c:v>
                </c:pt>
                <c:pt idx="63">
                  <c:v>20.016068350275038</c:v>
                </c:pt>
                <c:pt idx="64">
                  <c:v>15.972418178502302</c:v>
                </c:pt>
                <c:pt idx="65">
                  <c:v>13.613622244968207</c:v>
                </c:pt>
                <c:pt idx="66">
                  <c:v>11.12003797237502</c:v>
                </c:pt>
                <c:pt idx="67">
                  <c:v>8.8286362083704706</c:v>
                </c:pt>
                <c:pt idx="68">
                  <c:v>6.8742052920136487</c:v>
                </c:pt>
                <c:pt idx="69">
                  <c:v>5.5937160709522828</c:v>
                </c:pt>
                <c:pt idx="70">
                  <c:v>3.7740734936545524</c:v>
                </c:pt>
                <c:pt idx="71">
                  <c:v>2.1566134249454585</c:v>
                </c:pt>
                <c:pt idx="72">
                  <c:v>1.2130950515318204</c:v>
                </c:pt>
                <c:pt idx="73">
                  <c:v>0.47175918670681904</c:v>
                </c:pt>
                <c:pt idx="74">
                  <c:v>0.26957667811818231</c:v>
                </c:pt>
                <c:pt idx="75">
                  <c:v>0.26957667811818231</c:v>
                </c:pt>
                <c:pt idx="76">
                  <c:v>0.13478833905909116</c:v>
                </c:pt>
                <c:pt idx="77">
                  <c:v>0.13478833905909116</c:v>
                </c:pt>
                <c:pt idx="78">
                  <c:v>0.13478833905909116</c:v>
                </c:pt>
                <c:pt idx="79">
                  <c:v>6.7394169529545578E-2</c:v>
                </c:pt>
                <c:pt idx="80">
                  <c:v>6.7394169529545578E-2</c:v>
                </c:pt>
                <c:pt idx="81">
                  <c:v>6.7394169529545578E-2</c:v>
                </c:pt>
                <c:pt idx="82">
                  <c:v>6.7394169529545578E-2</c:v>
                </c:pt>
                <c:pt idx="83">
                  <c:v>6.7394169529545578E-2</c:v>
                </c:pt>
                <c:pt idx="84">
                  <c:v>6.7394169529545578E-2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1-4C1A-ABC5-5CA919C670F9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'MDS-Addition'!$H$398:$H$496</c:f>
              <c:numCache>
                <c:formatCode>0</c:formatCode>
                <c:ptCount val="99"/>
                <c:pt idx="0">
                  <c:v>780.02262133414513</c:v>
                </c:pt>
                <c:pt idx="1">
                  <c:v>780.02262133414513</c:v>
                </c:pt>
                <c:pt idx="2">
                  <c:v>779.83938839514246</c:v>
                </c:pt>
                <c:pt idx="3">
                  <c:v>775.56395315174814</c:v>
                </c:pt>
                <c:pt idx="4">
                  <c:v>766.46338384795138</c:v>
                </c:pt>
                <c:pt idx="5">
                  <c:v>759.6837651048545</c:v>
                </c:pt>
                <c:pt idx="6">
                  <c:v>750.15565227671834</c:v>
                </c:pt>
                <c:pt idx="7">
                  <c:v>739.58921946090072</c:v>
                </c:pt>
                <c:pt idx="8">
                  <c:v>732.25990190079597</c:v>
                </c:pt>
                <c:pt idx="9">
                  <c:v>723.83118670667557</c:v>
                </c:pt>
                <c:pt idx="10">
                  <c:v>715.46354915888935</c:v>
                </c:pt>
                <c:pt idx="11">
                  <c:v>705.08034928207428</c:v>
                </c:pt>
                <c:pt idx="12">
                  <c:v>699.03366229498795</c:v>
                </c:pt>
                <c:pt idx="13">
                  <c:v>691.46003414954635</c:v>
                </c:pt>
                <c:pt idx="14">
                  <c:v>685.35226951612583</c:v>
                </c:pt>
                <c:pt idx="15">
                  <c:v>675.27445787098179</c:v>
                </c:pt>
                <c:pt idx="16">
                  <c:v>665.19664622583775</c:v>
                </c:pt>
                <c:pt idx="17">
                  <c:v>655.48530045869904</c:v>
                </c:pt>
                <c:pt idx="18">
                  <c:v>647.66736172792071</c:v>
                </c:pt>
                <c:pt idx="19">
                  <c:v>641.92606297250529</c:v>
                </c:pt>
                <c:pt idx="20">
                  <c:v>631.72609603469289</c:v>
                </c:pt>
                <c:pt idx="21">
                  <c:v>622.07582791388836</c:v>
                </c:pt>
                <c:pt idx="22">
                  <c:v>610.3489198177208</c:v>
                </c:pt>
                <c:pt idx="23">
                  <c:v>600.39326346524524</c:v>
                </c:pt>
                <c:pt idx="24">
                  <c:v>591.47592710045114</c:v>
                </c:pt>
                <c:pt idx="25">
                  <c:v>581.45919310164129</c:v>
                </c:pt>
                <c:pt idx="26">
                  <c:v>574.19095318787083</c:v>
                </c:pt>
                <c:pt idx="27">
                  <c:v>565.94547093275298</c:v>
                </c:pt>
                <c:pt idx="28">
                  <c:v>553.30239814157233</c:v>
                </c:pt>
                <c:pt idx="29">
                  <c:v>541.20902416739955</c:v>
                </c:pt>
                <c:pt idx="30">
                  <c:v>525.8785349375139</c:v>
                </c:pt>
                <c:pt idx="31">
                  <c:v>510.42589041495972</c:v>
                </c:pt>
                <c:pt idx="32">
                  <c:v>493.62953767305311</c:v>
                </c:pt>
                <c:pt idx="33">
                  <c:v>482.7577166255644</c:v>
                </c:pt>
                <c:pt idx="34">
                  <c:v>467.91584856635234</c:v>
                </c:pt>
                <c:pt idx="35">
                  <c:v>448.24884644673801</c:v>
                </c:pt>
                <c:pt idx="36">
                  <c:v>426.32197141275805</c:v>
                </c:pt>
                <c:pt idx="37">
                  <c:v>404.63940696411493</c:v>
                </c:pt>
                <c:pt idx="38">
                  <c:v>385.70533660051103</c:v>
                </c:pt>
                <c:pt idx="39">
                  <c:v>369.39760502927805</c:v>
                </c:pt>
                <c:pt idx="40">
                  <c:v>354.55573697006599</c:v>
                </c:pt>
                <c:pt idx="41">
                  <c:v>339.65279126451969</c:v>
                </c:pt>
                <c:pt idx="42">
                  <c:v>321.32949736425786</c:v>
                </c:pt>
                <c:pt idx="43">
                  <c:v>297.50921529391752</c:v>
                </c:pt>
                <c:pt idx="44">
                  <c:v>274.11647674791664</c:v>
                </c:pt>
                <c:pt idx="45">
                  <c:v>251.15128172625518</c:v>
                </c:pt>
                <c:pt idx="46">
                  <c:v>228.00285376559108</c:v>
                </c:pt>
                <c:pt idx="47">
                  <c:v>214.50469392573154</c:v>
                </c:pt>
                <c:pt idx="48">
                  <c:v>197.34187530581966</c:v>
                </c:pt>
                <c:pt idx="49">
                  <c:v>177.55271789353691</c:v>
                </c:pt>
                <c:pt idx="50">
                  <c:v>157.21386166424631</c:v>
                </c:pt>
                <c:pt idx="51">
                  <c:v>137.66901483730038</c:v>
                </c:pt>
                <c:pt idx="52">
                  <c:v>121.11697268073054</c:v>
                </c:pt>
                <c:pt idx="53">
                  <c:v>100.71703880510573</c:v>
                </c:pt>
                <c:pt idx="54">
                  <c:v>91.1889259769696</c:v>
                </c:pt>
                <c:pt idx="55">
                  <c:v>81.050036685491392</c:v>
                </c:pt>
                <c:pt idx="56">
                  <c:v>69.750672113663285</c:v>
                </c:pt>
                <c:pt idx="57">
                  <c:v>59.123161651511431</c:v>
                </c:pt>
                <c:pt idx="58">
                  <c:v>47.945952372351726</c:v>
                </c:pt>
                <c:pt idx="59">
                  <c:v>39.700470117233913</c:v>
                </c:pt>
                <c:pt idx="60">
                  <c:v>31.760376093787134</c:v>
                </c:pt>
                <c:pt idx="61">
                  <c:v>27.118474972387475</c:v>
                </c:pt>
                <c:pt idx="62">
                  <c:v>22.537651497322024</c:v>
                </c:pt>
                <c:pt idx="63">
                  <c:v>18.140060961259188</c:v>
                </c:pt>
                <c:pt idx="64">
                  <c:v>14.475402181206828</c:v>
                </c:pt>
                <c:pt idx="65">
                  <c:v>12.337684559509617</c:v>
                </c:pt>
                <c:pt idx="66">
                  <c:v>10.077811645143994</c:v>
                </c:pt>
                <c:pt idx="67">
                  <c:v>8.0011716697809891</c:v>
                </c:pt>
                <c:pt idx="68">
                  <c:v>6.2299199260890141</c:v>
                </c:pt>
                <c:pt idx="69">
                  <c:v>5.0694446457391003</c:v>
                </c:pt>
                <c:pt idx="70">
                  <c:v>3.4203481947155372</c:v>
                </c:pt>
                <c:pt idx="71">
                  <c:v>1.9544846826945927</c:v>
                </c:pt>
                <c:pt idx="72">
                  <c:v>1.0993976340157083</c:v>
                </c:pt>
                <c:pt idx="73">
                  <c:v>0.42754352433944215</c:v>
                </c:pt>
                <c:pt idx="74">
                  <c:v>0.24431058533682409</c:v>
                </c:pt>
                <c:pt idx="75">
                  <c:v>0.24431058533682409</c:v>
                </c:pt>
                <c:pt idx="76">
                  <c:v>0.12215529266841205</c:v>
                </c:pt>
                <c:pt idx="77">
                  <c:v>0.12215529266841205</c:v>
                </c:pt>
                <c:pt idx="78">
                  <c:v>0.12215529266841205</c:v>
                </c:pt>
                <c:pt idx="79">
                  <c:v>6.1077646334206023E-2</c:v>
                </c:pt>
                <c:pt idx="80">
                  <c:v>6.1077646334206023E-2</c:v>
                </c:pt>
                <c:pt idx="81">
                  <c:v>6.1077646334206023E-2</c:v>
                </c:pt>
                <c:pt idx="82">
                  <c:v>6.1077646334206023E-2</c:v>
                </c:pt>
                <c:pt idx="83">
                  <c:v>6.1077646334206023E-2</c:v>
                </c:pt>
                <c:pt idx="84">
                  <c:v>6.1077646334206023E-2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E1-4C1A-ABC5-5CA919C6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9848"/>
        <c:axId val="374764928"/>
      </c:lineChart>
      <c:dateAx>
        <c:axId val="374769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4928"/>
        <c:crosses val="autoZero"/>
        <c:auto val="1"/>
        <c:lblOffset val="100"/>
        <c:baseTimeUnit val="days"/>
      </c:dateAx>
      <c:valAx>
        <c:axId val="374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Cardiff</a:t>
            </a:r>
            <a:r>
              <a:rPr lang="en-GB" baseline="0"/>
              <a:t> and Vales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'MDS-Addition'!$C$200:$C$298</c:f>
              <c:numCache>
                <c:formatCode>General</c:formatCode>
                <c:ptCount val="99"/>
                <c:pt idx="0">
                  <c:v>2566</c:v>
                </c:pt>
                <c:pt idx="1">
                  <c:v>2566</c:v>
                </c:pt>
                <c:pt idx="2">
                  <c:v>2566</c:v>
                </c:pt>
                <c:pt idx="3">
                  <c:v>2549</c:v>
                </c:pt>
                <c:pt idx="4">
                  <c:v>2535</c:v>
                </c:pt>
                <c:pt idx="5">
                  <c:v>2525</c:v>
                </c:pt>
                <c:pt idx="6">
                  <c:v>2511</c:v>
                </c:pt>
                <c:pt idx="7">
                  <c:v>2491</c:v>
                </c:pt>
                <c:pt idx="8">
                  <c:v>2479</c:v>
                </c:pt>
                <c:pt idx="9">
                  <c:v>2467</c:v>
                </c:pt>
                <c:pt idx="10">
                  <c:v>2452</c:v>
                </c:pt>
                <c:pt idx="11">
                  <c:v>2435</c:v>
                </c:pt>
                <c:pt idx="12">
                  <c:v>2421</c:v>
                </c:pt>
                <c:pt idx="13">
                  <c:v>2410</c:v>
                </c:pt>
                <c:pt idx="14">
                  <c:v>2398</c:v>
                </c:pt>
                <c:pt idx="15">
                  <c:v>2376</c:v>
                </c:pt>
                <c:pt idx="16">
                  <c:v>2362</c:v>
                </c:pt>
                <c:pt idx="17">
                  <c:v>2349</c:v>
                </c:pt>
                <c:pt idx="18">
                  <c:v>2338</c:v>
                </c:pt>
                <c:pt idx="19">
                  <c:v>2324</c:v>
                </c:pt>
                <c:pt idx="20">
                  <c:v>2298</c:v>
                </c:pt>
                <c:pt idx="21">
                  <c:v>2269</c:v>
                </c:pt>
                <c:pt idx="22">
                  <c:v>2231</c:v>
                </c:pt>
                <c:pt idx="23">
                  <c:v>2212</c:v>
                </c:pt>
                <c:pt idx="24">
                  <c:v>2183</c:v>
                </c:pt>
                <c:pt idx="25">
                  <c:v>2160</c:v>
                </c:pt>
                <c:pt idx="26">
                  <c:v>2139</c:v>
                </c:pt>
                <c:pt idx="27">
                  <c:v>2105</c:v>
                </c:pt>
                <c:pt idx="28">
                  <c:v>2066</c:v>
                </c:pt>
                <c:pt idx="29">
                  <c:v>2027</c:v>
                </c:pt>
                <c:pt idx="30">
                  <c:v>1982</c:v>
                </c:pt>
                <c:pt idx="31">
                  <c:v>1933</c:v>
                </c:pt>
                <c:pt idx="32">
                  <c:v>1877</c:v>
                </c:pt>
                <c:pt idx="33">
                  <c:v>1833</c:v>
                </c:pt>
                <c:pt idx="34">
                  <c:v>1789</c:v>
                </c:pt>
                <c:pt idx="35">
                  <c:v>1738</c:v>
                </c:pt>
                <c:pt idx="36">
                  <c:v>1676</c:v>
                </c:pt>
                <c:pt idx="37">
                  <c:v>1612</c:v>
                </c:pt>
                <c:pt idx="38">
                  <c:v>1534</c:v>
                </c:pt>
                <c:pt idx="39">
                  <c:v>1476</c:v>
                </c:pt>
                <c:pt idx="40">
                  <c:v>1420</c:v>
                </c:pt>
                <c:pt idx="41">
                  <c:v>1368</c:v>
                </c:pt>
                <c:pt idx="42">
                  <c:v>1304</c:v>
                </c:pt>
                <c:pt idx="43">
                  <c:v>1199</c:v>
                </c:pt>
                <c:pt idx="44">
                  <c:v>1121</c:v>
                </c:pt>
                <c:pt idx="45">
                  <c:v>1024</c:v>
                </c:pt>
                <c:pt idx="46">
                  <c:v>920</c:v>
                </c:pt>
                <c:pt idx="47">
                  <c:v>872</c:v>
                </c:pt>
                <c:pt idx="48">
                  <c:v>810</c:v>
                </c:pt>
                <c:pt idx="49">
                  <c:v>733</c:v>
                </c:pt>
                <c:pt idx="50">
                  <c:v>630</c:v>
                </c:pt>
                <c:pt idx="51">
                  <c:v>540</c:v>
                </c:pt>
                <c:pt idx="52">
                  <c:v>467</c:v>
                </c:pt>
                <c:pt idx="53">
                  <c:v>394</c:v>
                </c:pt>
                <c:pt idx="54">
                  <c:v>354</c:v>
                </c:pt>
                <c:pt idx="55">
                  <c:v>297</c:v>
                </c:pt>
                <c:pt idx="56">
                  <c:v>255</c:v>
                </c:pt>
                <c:pt idx="57">
                  <c:v>203</c:v>
                </c:pt>
                <c:pt idx="58">
                  <c:v>164</c:v>
                </c:pt>
                <c:pt idx="59">
                  <c:v>128</c:v>
                </c:pt>
                <c:pt idx="60">
                  <c:v>98</c:v>
                </c:pt>
                <c:pt idx="61">
                  <c:v>86</c:v>
                </c:pt>
                <c:pt idx="62">
                  <c:v>68</c:v>
                </c:pt>
                <c:pt idx="63">
                  <c:v>56</c:v>
                </c:pt>
                <c:pt idx="64">
                  <c:v>39</c:v>
                </c:pt>
                <c:pt idx="65">
                  <c:v>30</c:v>
                </c:pt>
                <c:pt idx="66">
                  <c:v>19</c:v>
                </c:pt>
                <c:pt idx="67">
                  <c:v>15</c:v>
                </c:pt>
                <c:pt idx="68">
                  <c:v>9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D-4D69-93DF-AD07E348AEA6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'MDS-Addition'!$F$200:$F$298</c:f>
              <c:numCache>
                <c:formatCode>0</c:formatCode>
                <c:ptCount val="99"/>
                <c:pt idx="0">
                  <c:v>4996.5425098546939</c:v>
                </c:pt>
                <c:pt idx="1">
                  <c:v>4996.5425098546939</c:v>
                </c:pt>
                <c:pt idx="2">
                  <c:v>4995.3687859858064</c:v>
                </c:pt>
                <c:pt idx="3">
                  <c:v>4967.9818957117614</c:v>
                </c:pt>
                <c:pt idx="4">
                  <c:v>4909.6869435570088</c:v>
                </c:pt>
                <c:pt idx="5">
                  <c:v>4866.2591604081663</c:v>
                </c:pt>
                <c:pt idx="6">
                  <c:v>4805.2255192260081</c:v>
                </c:pt>
                <c:pt idx="7">
                  <c:v>4737.5407761201541</c:v>
                </c:pt>
                <c:pt idx="8">
                  <c:v>4690.5918213646491</c:v>
                </c:pt>
                <c:pt idx="9">
                  <c:v>4636.6005233958167</c:v>
                </c:pt>
                <c:pt idx="10">
                  <c:v>4583.0004667166149</c:v>
                </c:pt>
                <c:pt idx="11">
                  <c:v>4516.4894474796483</c:v>
                </c:pt>
                <c:pt idx="12">
                  <c:v>4477.7565598063566</c:v>
                </c:pt>
                <c:pt idx="13">
                  <c:v>4429.2426398923335</c:v>
                </c:pt>
                <c:pt idx="14">
                  <c:v>4390.118510929412</c:v>
                </c:pt>
                <c:pt idx="15">
                  <c:v>4325.5636981405914</c:v>
                </c:pt>
                <c:pt idx="16">
                  <c:v>4261.0088853517718</c:v>
                </c:pt>
                <c:pt idx="17">
                  <c:v>4198.8015203007262</c:v>
                </c:pt>
                <c:pt idx="18">
                  <c:v>4148.7226352281868</c:v>
                </c:pt>
                <c:pt idx="19">
                  <c:v>4111.9459540030412</c:v>
                </c:pt>
                <c:pt idx="20">
                  <c:v>4046.608658634962</c:v>
                </c:pt>
                <c:pt idx="21">
                  <c:v>3984.7925348735462</c:v>
                </c:pt>
                <c:pt idx="22">
                  <c:v>3909.6742072647371</c:v>
                </c:pt>
                <c:pt idx="23">
                  <c:v>3845.9018770551752</c:v>
                </c:pt>
                <c:pt idx="24">
                  <c:v>3788.7806487693101</c:v>
                </c:pt>
                <c:pt idx="25">
                  <c:v>3724.6170772701189</c:v>
                </c:pt>
                <c:pt idx="26">
                  <c:v>3678.0593638042424</c:v>
                </c:pt>
                <c:pt idx="27">
                  <c:v>3625.2417897042983</c:v>
                </c:pt>
                <c:pt idx="28">
                  <c:v>3544.254842751051</c:v>
                </c:pt>
                <c:pt idx="29">
                  <c:v>3466.789067404467</c:v>
                </c:pt>
                <c:pt idx="30">
                  <c:v>3368.5875037075339</c:v>
                </c:pt>
                <c:pt idx="31">
                  <c:v>3269.603457431343</c:v>
                </c:pt>
                <c:pt idx="32">
                  <c:v>3162.0121027833088</c:v>
                </c:pt>
                <c:pt idx="33">
                  <c:v>3092.3711532293087</c:v>
                </c:pt>
                <c:pt idx="34">
                  <c:v>2997.29951984941</c:v>
                </c:pt>
                <c:pt idx="35">
                  <c:v>2871.3198245888029</c:v>
                </c:pt>
                <c:pt idx="36">
                  <c:v>2730.8642016119147</c:v>
                </c:pt>
                <c:pt idx="37">
                  <c:v>2591.9735437935437</c:v>
                </c:pt>
                <c:pt idx="38">
                  <c:v>2470.6887440084874</c:v>
                </c:pt>
                <c:pt idx="39">
                  <c:v>2366.2273196774872</c:v>
                </c:pt>
                <c:pt idx="40">
                  <c:v>2271.1556862975881</c:v>
                </c:pt>
                <c:pt idx="41">
                  <c:v>2175.6928116280601</c:v>
                </c:pt>
                <c:pt idx="42">
                  <c:v>2058.320424739296</c:v>
                </c:pt>
                <c:pt idx="43">
                  <c:v>1905.7363217839022</c:v>
                </c:pt>
                <c:pt idx="44">
                  <c:v>1755.8909078559132</c:v>
                </c:pt>
                <c:pt idx="45">
                  <c:v>1608.7841829553288</c:v>
                </c:pt>
                <c:pt idx="46">
                  <c:v>1460.5037341858565</c:v>
                </c:pt>
                <c:pt idx="47">
                  <c:v>1374.0394091778003</c:v>
                </c:pt>
                <c:pt idx="48">
                  <c:v>1264.1006067919909</c:v>
                </c:pt>
                <c:pt idx="49">
                  <c:v>1137.3384289521257</c:v>
                </c:pt>
                <c:pt idx="50">
                  <c:v>1007.0550795055973</c:v>
                </c:pt>
                <c:pt idx="51">
                  <c:v>881.85786682424873</c:v>
                </c:pt>
                <c:pt idx="52">
                  <c:v>775.83147733473174</c:v>
                </c:pt>
                <c:pt idx="53">
                  <c:v>645.15688659857415</c:v>
                </c:pt>
                <c:pt idx="54">
                  <c:v>584.12324541641681</c:v>
                </c:pt>
                <c:pt idx="55">
                  <c:v>519.1771913379672</c:v>
                </c:pt>
                <c:pt idx="56">
                  <c:v>446.7975527565626</c:v>
                </c:pt>
                <c:pt idx="57">
                  <c:v>378.72156836107933</c:v>
                </c:pt>
                <c:pt idx="58">
                  <c:v>307.12441235893311</c:v>
                </c:pt>
                <c:pt idx="59">
                  <c:v>254.30683825898922</c:v>
                </c:pt>
                <c:pt idx="60">
                  <c:v>203.44547060719137</c:v>
                </c:pt>
                <c:pt idx="61">
                  <c:v>173.71113259537108</c:v>
                </c:pt>
                <c:pt idx="62">
                  <c:v>144.36803587318002</c:v>
                </c:pt>
                <c:pt idx="63">
                  <c:v>116.19866301987661</c:v>
                </c:pt>
                <c:pt idx="64">
                  <c:v>92.724185642123757</c:v>
                </c:pt>
                <c:pt idx="65">
                  <c:v>79.030740505101264</c:v>
                </c:pt>
                <c:pt idx="66">
                  <c:v>64.554812788820342</c:v>
                </c:pt>
                <c:pt idx="67">
                  <c:v>51.252608941427056</c:v>
                </c:pt>
                <c:pt idx="68">
                  <c:v>39.906611542179846</c:v>
                </c:pt>
                <c:pt idx="69">
                  <c:v>32.473027039224775</c:v>
                </c:pt>
                <c:pt idx="70">
                  <c:v>21.909512219235992</c:v>
                </c:pt>
                <c:pt idx="71">
                  <c:v>12.519721268134854</c:v>
                </c:pt>
                <c:pt idx="72">
                  <c:v>7.0423432133258554</c:v>
                </c:pt>
                <c:pt idx="73">
                  <c:v>2.738689027404499</c:v>
                </c:pt>
                <c:pt idx="74">
                  <c:v>1.5649651585168567</c:v>
                </c:pt>
                <c:pt idx="75">
                  <c:v>1.5649651585168567</c:v>
                </c:pt>
                <c:pt idx="76">
                  <c:v>0.78248257925842835</c:v>
                </c:pt>
                <c:pt idx="77">
                  <c:v>0.78248257925842835</c:v>
                </c:pt>
                <c:pt idx="78">
                  <c:v>0.78248257925842835</c:v>
                </c:pt>
                <c:pt idx="79">
                  <c:v>0.39124128962921417</c:v>
                </c:pt>
                <c:pt idx="80">
                  <c:v>0.39124128962921417</c:v>
                </c:pt>
                <c:pt idx="81">
                  <c:v>0.39124128962921417</c:v>
                </c:pt>
                <c:pt idx="82">
                  <c:v>0.39124128962921417</c:v>
                </c:pt>
                <c:pt idx="83">
                  <c:v>0.39124128962921417</c:v>
                </c:pt>
                <c:pt idx="84">
                  <c:v>0.39124128962921417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D-4D69-93DF-AD07E348AEA6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'MDS-Addition'!$G$200:$G$298</c:f>
              <c:numCache>
                <c:formatCode>0</c:formatCode>
                <c:ptCount val="99"/>
                <c:pt idx="0">
                  <c:v>3405.6970626773423</c:v>
                </c:pt>
                <c:pt idx="1">
                  <c:v>3405.6970626773423</c:v>
                </c:pt>
                <c:pt idx="2">
                  <c:v>3404.8970398766196</c:v>
                </c:pt>
                <c:pt idx="3">
                  <c:v>3386.2298411930851</c:v>
                </c:pt>
                <c:pt idx="4">
                  <c:v>3346.4953754238486</c:v>
                </c:pt>
                <c:pt idx="5">
                  <c:v>3316.8945317971015</c:v>
                </c:pt>
                <c:pt idx="6">
                  <c:v>3275.2933461595112</c:v>
                </c:pt>
                <c:pt idx="7">
                  <c:v>3229.158697984491</c:v>
                </c:pt>
                <c:pt idx="8">
                  <c:v>3197.1577859555755</c:v>
                </c:pt>
                <c:pt idx="9">
                  <c:v>3160.3567371223226</c:v>
                </c:pt>
                <c:pt idx="10">
                  <c:v>3123.8223625559772</c:v>
                </c:pt>
                <c:pt idx="11">
                  <c:v>3078.4877371816801</c:v>
                </c:pt>
                <c:pt idx="12">
                  <c:v>3052.0869847578251</c:v>
                </c:pt>
                <c:pt idx="13">
                  <c:v>3019.0193756612789</c:v>
                </c:pt>
                <c:pt idx="14">
                  <c:v>2992.3519489705159</c:v>
                </c:pt>
                <c:pt idx="15">
                  <c:v>2948.3506949307571</c:v>
                </c:pt>
                <c:pt idx="16">
                  <c:v>2904.3494408909978</c:v>
                </c:pt>
                <c:pt idx="17">
                  <c:v>2861.9482324526848</c:v>
                </c:pt>
                <c:pt idx="18">
                  <c:v>2827.8139262885084</c:v>
                </c:pt>
                <c:pt idx="19">
                  <c:v>2802.7465451991911</c:v>
                </c:pt>
                <c:pt idx="20">
                  <c:v>2758.2119426256168</c:v>
                </c:pt>
                <c:pt idx="21">
                  <c:v>2716.0774084542113</c:v>
                </c:pt>
                <c:pt idx="22">
                  <c:v>2664.8759492079462</c:v>
                </c:pt>
                <c:pt idx="23">
                  <c:v>2621.4080437020025</c:v>
                </c:pt>
                <c:pt idx="24">
                  <c:v>2582.4736007334886</c:v>
                </c:pt>
                <c:pt idx="25">
                  <c:v>2538.7390209606374</c:v>
                </c:pt>
                <c:pt idx="26">
                  <c:v>2507.0047831986294</c:v>
                </c:pt>
                <c:pt idx="27">
                  <c:v>2471.0037571660991</c:v>
                </c:pt>
                <c:pt idx="28">
                  <c:v>2415.8021839162197</c:v>
                </c:pt>
                <c:pt idx="29">
                  <c:v>2363.0006790685093</c:v>
                </c:pt>
                <c:pt idx="30">
                  <c:v>2296.0654380746942</c:v>
                </c:pt>
                <c:pt idx="31">
                  <c:v>2228.5968485470635</c:v>
                </c:pt>
                <c:pt idx="32">
                  <c:v>2155.2614251474652</c:v>
                </c:pt>
                <c:pt idx="33">
                  <c:v>2107.7934056379072</c:v>
                </c:pt>
                <c:pt idx="34">
                  <c:v>2042.9915587793532</c:v>
                </c:pt>
                <c:pt idx="35">
                  <c:v>1957.1224448350963</c:v>
                </c:pt>
                <c:pt idx="36">
                  <c:v>1861.3863830152573</c:v>
                </c:pt>
                <c:pt idx="37">
                  <c:v>1766.7170182630484</c:v>
                </c:pt>
                <c:pt idx="38">
                  <c:v>1684.0479955216833</c:v>
                </c:pt>
                <c:pt idx="39">
                  <c:v>1612.8459662573459</c:v>
                </c:pt>
                <c:pt idx="40">
                  <c:v>1548.044119398792</c:v>
                </c:pt>
                <c:pt idx="41">
                  <c:v>1482.9755982733302</c:v>
                </c:pt>
                <c:pt idx="42">
                  <c:v>1402.9733182010411</c:v>
                </c:pt>
                <c:pt idx="43">
                  <c:v>1298.9703541070655</c:v>
                </c:pt>
                <c:pt idx="44">
                  <c:v>1196.8341098814433</c:v>
                </c:pt>
                <c:pt idx="45">
                  <c:v>1096.5645855241744</c:v>
                </c:pt>
                <c:pt idx="46">
                  <c:v>995.49503836618271</c:v>
                </c:pt>
                <c:pt idx="47">
                  <c:v>936.56002537959648</c:v>
                </c:pt>
                <c:pt idx="48">
                  <c:v>861.62455637855237</c:v>
                </c:pt>
                <c:pt idx="49">
                  <c:v>775.22209390048033</c:v>
                </c:pt>
                <c:pt idx="50">
                  <c:v>686.41956302023948</c:v>
                </c:pt>
                <c:pt idx="51">
                  <c:v>601.0837976097979</c:v>
                </c:pt>
                <c:pt idx="52">
                  <c:v>528.81507127783027</c:v>
                </c:pt>
                <c:pt idx="53">
                  <c:v>439.7458661306818</c:v>
                </c:pt>
                <c:pt idx="54">
                  <c:v>398.14468049309153</c:v>
                </c:pt>
                <c:pt idx="55">
                  <c:v>353.87675218642494</c:v>
                </c:pt>
                <c:pt idx="56">
                  <c:v>304.54201280851339</c:v>
                </c:pt>
                <c:pt idx="57">
                  <c:v>258.14069036658583</c:v>
                </c:pt>
                <c:pt idx="58">
                  <c:v>209.33929952248951</c:v>
                </c:pt>
                <c:pt idx="59">
                  <c:v>173.33827348995948</c:v>
                </c:pt>
                <c:pt idx="60">
                  <c:v>138.67061879196757</c:v>
                </c:pt>
                <c:pt idx="61">
                  <c:v>118.4033745069877</c:v>
                </c:pt>
                <c:pt idx="62">
                  <c:v>98.40280448891545</c:v>
                </c:pt>
                <c:pt idx="63">
                  <c:v>79.202257271566097</c:v>
                </c:pt>
                <c:pt idx="64">
                  <c:v>63.201801257108301</c:v>
                </c:pt>
                <c:pt idx="65">
                  <c:v>53.868201915341253</c:v>
                </c:pt>
                <c:pt idx="66">
                  <c:v>44.001254039758948</c:v>
                </c:pt>
                <c:pt idx="67">
                  <c:v>34.934328964899528</c:v>
                </c:pt>
                <c:pt idx="68">
                  <c:v>27.200775224578255</c:v>
                </c:pt>
                <c:pt idx="69">
                  <c:v>22.133964153333288</c:v>
                </c:pt>
                <c:pt idx="70">
                  <c:v>14.933758946827279</c:v>
                </c:pt>
                <c:pt idx="71">
                  <c:v>8.5335765410441589</c:v>
                </c:pt>
                <c:pt idx="72">
                  <c:v>4.8001368043373391</c:v>
                </c:pt>
                <c:pt idx="73">
                  <c:v>1.8667198683534099</c:v>
                </c:pt>
                <c:pt idx="74">
                  <c:v>1.0666970676305199</c:v>
                </c:pt>
                <c:pt idx="75">
                  <c:v>1.0666970676305199</c:v>
                </c:pt>
                <c:pt idx="76">
                  <c:v>0.53334853381525993</c:v>
                </c:pt>
                <c:pt idx="77">
                  <c:v>0.53334853381525993</c:v>
                </c:pt>
                <c:pt idx="78">
                  <c:v>0.53334853381525993</c:v>
                </c:pt>
                <c:pt idx="79">
                  <c:v>0.26667426690762996</c:v>
                </c:pt>
                <c:pt idx="80">
                  <c:v>0.26667426690762996</c:v>
                </c:pt>
                <c:pt idx="81">
                  <c:v>0.26667426690762996</c:v>
                </c:pt>
                <c:pt idx="82">
                  <c:v>0.26667426690762996</c:v>
                </c:pt>
                <c:pt idx="83">
                  <c:v>0.26667426690762996</c:v>
                </c:pt>
                <c:pt idx="84">
                  <c:v>0.26667426690762996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D-4D69-93DF-AD07E348AEA6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'MDS-Addition'!$H$200:$H$298</c:f>
              <c:numCache>
                <c:formatCode>0</c:formatCode>
                <c:ptCount val="99"/>
                <c:pt idx="0">
                  <c:v>3508.7215665075564</c:v>
                </c:pt>
                <c:pt idx="1">
                  <c:v>3508.7215665075564</c:v>
                </c:pt>
                <c:pt idx="2">
                  <c:v>3507.8973425079071</c:v>
                </c:pt>
                <c:pt idx="3">
                  <c:v>3488.6654491827544</c:v>
                </c:pt>
                <c:pt idx="4">
                  <c:v>3447.7289905335001</c:v>
                </c:pt>
                <c:pt idx="5">
                  <c:v>3417.2327025464715</c:v>
                </c:pt>
                <c:pt idx="6">
                  <c:v>3374.3730545647022</c:v>
                </c:pt>
                <c:pt idx="7">
                  <c:v>3326.8428039182527</c:v>
                </c:pt>
                <c:pt idx="8">
                  <c:v>3293.873843932276</c:v>
                </c:pt>
                <c:pt idx="9">
                  <c:v>3255.9595399484028</c:v>
                </c:pt>
                <c:pt idx="10">
                  <c:v>3218.3199772977464</c:v>
                </c:pt>
                <c:pt idx="11">
                  <c:v>3171.6139506509462</c:v>
                </c:pt>
                <c:pt idx="12">
                  <c:v>3144.4145586625154</c:v>
                </c:pt>
                <c:pt idx="13">
                  <c:v>3110.3466333436731</c:v>
                </c:pt>
                <c:pt idx="14">
                  <c:v>3082.8725000220261</c:v>
                </c:pt>
                <c:pt idx="15">
                  <c:v>3037.5401800413083</c:v>
                </c:pt>
                <c:pt idx="16">
                  <c:v>2992.2078600605905</c:v>
                </c:pt>
                <c:pt idx="17">
                  <c:v>2948.5239880791714</c:v>
                </c:pt>
                <c:pt idx="18">
                  <c:v>2913.357097427463</c:v>
                </c:pt>
                <c:pt idx="19">
                  <c:v>2887.5314121051147</c:v>
                </c:pt>
                <c:pt idx="20">
                  <c:v>2841.6496094579638</c:v>
                </c:pt>
                <c:pt idx="21">
                  <c:v>2798.2404788097615</c:v>
                </c:pt>
                <c:pt idx="22">
                  <c:v>2745.4901428321991</c:v>
                </c:pt>
                <c:pt idx="23">
                  <c:v>2700.7073055179139</c:v>
                </c:pt>
                <c:pt idx="24">
                  <c:v>2660.5950708683094</c:v>
                </c:pt>
                <c:pt idx="25">
                  <c:v>2615.537492220808</c:v>
                </c:pt>
                <c:pt idx="26">
                  <c:v>2582.8432735680481</c:v>
                </c:pt>
                <c:pt idx="27">
                  <c:v>2545.7531935838242</c:v>
                </c:pt>
                <c:pt idx="28">
                  <c:v>2488.8817376080146</c:v>
                </c:pt>
                <c:pt idx="29">
                  <c:v>2434.4829536311531</c:v>
                </c:pt>
                <c:pt idx="30">
                  <c:v>2365.5228789938192</c:v>
                </c:pt>
                <c:pt idx="31">
                  <c:v>2296.0133216900517</c:v>
                </c:pt>
                <c:pt idx="32">
                  <c:v>2220.4594550555221</c:v>
                </c:pt>
                <c:pt idx="33">
                  <c:v>2171.5554977429902</c:v>
                </c:pt>
                <c:pt idx="34">
                  <c:v>2104.7933537713875</c:v>
                </c:pt>
                <c:pt idx="35">
                  <c:v>2016.3266444756839</c:v>
                </c:pt>
                <c:pt idx="36">
                  <c:v>1917.6945058509705</c:v>
                </c:pt>
                <c:pt idx="37">
                  <c:v>1820.1613325591231</c:v>
                </c:pt>
                <c:pt idx="38">
                  <c:v>1734.9915192620172</c:v>
                </c:pt>
                <c:pt idx="39">
                  <c:v>1661.6355832932193</c:v>
                </c:pt>
                <c:pt idx="40">
                  <c:v>1594.8734393216166</c:v>
                </c:pt>
                <c:pt idx="41">
                  <c:v>1527.8365540167977</c:v>
                </c:pt>
                <c:pt idx="42">
                  <c:v>1445.4141540518563</c:v>
                </c:pt>
                <c:pt idx="43">
                  <c:v>1338.2650340974324</c:v>
                </c:pt>
                <c:pt idx="44">
                  <c:v>1233.0391034755237</c:v>
                </c:pt>
                <c:pt idx="45">
                  <c:v>1129.7363621861305</c:v>
                </c:pt>
                <c:pt idx="46">
                  <c:v>1025.6093968970879</c:v>
                </c:pt>
                <c:pt idx="47">
                  <c:v>964.89156225624765</c:v>
                </c:pt>
                <c:pt idx="48">
                  <c:v>887.6892476224192</c:v>
                </c:pt>
                <c:pt idx="49">
                  <c:v>798.67305566028244</c:v>
                </c:pt>
                <c:pt idx="50">
                  <c:v>707.18419169919741</c:v>
                </c:pt>
                <c:pt idx="51">
                  <c:v>619.26696506992664</c:v>
                </c:pt>
                <c:pt idx="52">
                  <c:v>544.81206376826287</c:v>
                </c:pt>
                <c:pt idx="53">
                  <c:v>453.04845847396138</c:v>
                </c:pt>
                <c:pt idx="54">
                  <c:v>410.18881049219186</c:v>
                </c:pt>
                <c:pt idx="55">
                  <c:v>364.58174917825761</c:v>
                </c:pt>
                <c:pt idx="56">
                  <c:v>313.75460253321035</c:v>
                </c:pt>
                <c:pt idx="57">
                  <c:v>265.94961055354435</c:v>
                </c:pt>
                <c:pt idx="58">
                  <c:v>215.67194657493008</c:v>
                </c:pt>
                <c:pt idx="59">
                  <c:v>178.58186659070643</c:v>
                </c:pt>
                <c:pt idx="60">
                  <c:v>142.86549327256515</c:v>
                </c:pt>
                <c:pt idx="61">
                  <c:v>121.98515194811331</c:v>
                </c:pt>
                <c:pt idx="62">
                  <c:v>101.37955195687796</c:v>
                </c:pt>
                <c:pt idx="63">
                  <c:v>81.598175965292015</c:v>
                </c:pt>
                <c:pt idx="64">
                  <c:v>65.113695972303731</c:v>
                </c:pt>
                <c:pt idx="65">
                  <c:v>55.497749309727226</c:v>
                </c:pt>
                <c:pt idx="66">
                  <c:v>45.332319980717784</c:v>
                </c:pt>
                <c:pt idx="67">
                  <c:v>35.991114651357755</c:v>
                </c:pt>
                <c:pt idx="68">
                  <c:v>28.023615988080085</c:v>
                </c:pt>
                <c:pt idx="69">
                  <c:v>22.80353065696713</c:v>
                </c:pt>
                <c:pt idx="70">
                  <c:v>15.3855146601224</c:v>
                </c:pt>
                <c:pt idx="71">
                  <c:v>8.7917226629270857</c:v>
                </c:pt>
                <c:pt idx="72">
                  <c:v>4.9453439978964857</c:v>
                </c:pt>
                <c:pt idx="73">
                  <c:v>1.9231893325153</c:v>
                </c:pt>
                <c:pt idx="74">
                  <c:v>1.0989653328658857</c:v>
                </c:pt>
                <c:pt idx="75">
                  <c:v>1.0989653328658857</c:v>
                </c:pt>
                <c:pt idx="76">
                  <c:v>0.54948266643294286</c:v>
                </c:pt>
                <c:pt idx="77">
                  <c:v>0.54948266643294286</c:v>
                </c:pt>
                <c:pt idx="78">
                  <c:v>0.54948266643294286</c:v>
                </c:pt>
                <c:pt idx="79">
                  <c:v>0.27474133321647143</c:v>
                </c:pt>
                <c:pt idx="80">
                  <c:v>0.27474133321647143</c:v>
                </c:pt>
                <c:pt idx="81">
                  <c:v>0.27474133321647143</c:v>
                </c:pt>
                <c:pt idx="82">
                  <c:v>0.27474133321647143</c:v>
                </c:pt>
                <c:pt idx="83">
                  <c:v>0.27474133321647143</c:v>
                </c:pt>
                <c:pt idx="84">
                  <c:v>0.27474133321647143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5D-4D69-93DF-AD07E348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34576"/>
        <c:axId val="510839168"/>
      </c:lineChart>
      <c:dateAx>
        <c:axId val="510834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39168"/>
        <c:crosses val="autoZero"/>
        <c:auto val="1"/>
        <c:lblOffset val="100"/>
        <c:baseTimeUnit val="days"/>
      </c:dateAx>
      <c:valAx>
        <c:axId val="5108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3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Cwm</a:t>
            </a:r>
            <a:r>
              <a:rPr lang="en-GB" baseline="0"/>
              <a:t> Taff Morgannwg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'MDS-Addition'!$C$299:$C$397</c:f>
              <c:numCache>
                <c:formatCode>General</c:formatCode>
                <c:ptCount val="99"/>
                <c:pt idx="0">
                  <c:v>2352</c:v>
                </c:pt>
                <c:pt idx="1">
                  <c:v>2352</c:v>
                </c:pt>
                <c:pt idx="2">
                  <c:v>2352</c:v>
                </c:pt>
                <c:pt idx="3">
                  <c:v>2329</c:v>
                </c:pt>
                <c:pt idx="4">
                  <c:v>2292</c:v>
                </c:pt>
                <c:pt idx="5">
                  <c:v>2261</c:v>
                </c:pt>
                <c:pt idx="6">
                  <c:v>2229</c:v>
                </c:pt>
                <c:pt idx="7">
                  <c:v>2196</c:v>
                </c:pt>
                <c:pt idx="8">
                  <c:v>2173</c:v>
                </c:pt>
                <c:pt idx="9">
                  <c:v>2148</c:v>
                </c:pt>
                <c:pt idx="10">
                  <c:v>2120</c:v>
                </c:pt>
                <c:pt idx="11">
                  <c:v>2086</c:v>
                </c:pt>
                <c:pt idx="12">
                  <c:v>2071</c:v>
                </c:pt>
                <c:pt idx="13">
                  <c:v>2050</c:v>
                </c:pt>
                <c:pt idx="14">
                  <c:v>2028</c:v>
                </c:pt>
                <c:pt idx="15">
                  <c:v>1997</c:v>
                </c:pt>
                <c:pt idx="16">
                  <c:v>1978</c:v>
                </c:pt>
                <c:pt idx="17">
                  <c:v>1929</c:v>
                </c:pt>
                <c:pt idx="18">
                  <c:v>1911</c:v>
                </c:pt>
                <c:pt idx="19">
                  <c:v>1891</c:v>
                </c:pt>
                <c:pt idx="20">
                  <c:v>1863</c:v>
                </c:pt>
                <c:pt idx="21">
                  <c:v>1829</c:v>
                </c:pt>
                <c:pt idx="22">
                  <c:v>1801</c:v>
                </c:pt>
                <c:pt idx="23">
                  <c:v>1771</c:v>
                </c:pt>
                <c:pt idx="24">
                  <c:v>1735</c:v>
                </c:pt>
                <c:pt idx="25">
                  <c:v>1697</c:v>
                </c:pt>
                <c:pt idx="26">
                  <c:v>1673</c:v>
                </c:pt>
                <c:pt idx="27">
                  <c:v>1646</c:v>
                </c:pt>
                <c:pt idx="28">
                  <c:v>1608</c:v>
                </c:pt>
                <c:pt idx="29">
                  <c:v>1575</c:v>
                </c:pt>
                <c:pt idx="30">
                  <c:v>1503</c:v>
                </c:pt>
                <c:pt idx="31">
                  <c:v>1446</c:v>
                </c:pt>
                <c:pt idx="32">
                  <c:v>1397</c:v>
                </c:pt>
                <c:pt idx="33">
                  <c:v>1369</c:v>
                </c:pt>
                <c:pt idx="34">
                  <c:v>1338</c:v>
                </c:pt>
                <c:pt idx="35">
                  <c:v>1266</c:v>
                </c:pt>
                <c:pt idx="36">
                  <c:v>1182</c:v>
                </c:pt>
                <c:pt idx="37">
                  <c:v>1099</c:v>
                </c:pt>
                <c:pt idx="38">
                  <c:v>1044</c:v>
                </c:pt>
                <c:pt idx="39">
                  <c:v>1002</c:v>
                </c:pt>
                <c:pt idx="40">
                  <c:v>957</c:v>
                </c:pt>
                <c:pt idx="41">
                  <c:v>907</c:v>
                </c:pt>
                <c:pt idx="42">
                  <c:v>864</c:v>
                </c:pt>
                <c:pt idx="43">
                  <c:v>797</c:v>
                </c:pt>
                <c:pt idx="44">
                  <c:v>723</c:v>
                </c:pt>
                <c:pt idx="45">
                  <c:v>642</c:v>
                </c:pt>
                <c:pt idx="46">
                  <c:v>582</c:v>
                </c:pt>
                <c:pt idx="47">
                  <c:v>540</c:v>
                </c:pt>
                <c:pt idx="48">
                  <c:v>494</c:v>
                </c:pt>
                <c:pt idx="49">
                  <c:v>428</c:v>
                </c:pt>
                <c:pt idx="50">
                  <c:v>364</c:v>
                </c:pt>
                <c:pt idx="51">
                  <c:v>298</c:v>
                </c:pt>
                <c:pt idx="52">
                  <c:v>258</c:v>
                </c:pt>
                <c:pt idx="53">
                  <c:v>207</c:v>
                </c:pt>
                <c:pt idx="54">
                  <c:v>181</c:v>
                </c:pt>
                <c:pt idx="55">
                  <c:v>161</c:v>
                </c:pt>
                <c:pt idx="56">
                  <c:v>114</c:v>
                </c:pt>
                <c:pt idx="57">
                  <c:v>89</c:v>
                </c:pt>
                <c:pt idx="58">
                  <c:v>64</c:v>
                </c:pt>
                <c:pt idx="59">
                  <c:v>43</c:v>
                </c:pt>
                <c:pt idx="60">
                  <c:v>31</c:v>
                </c:pt>
                <c:pt idx="61">
                  <c:v>24</c:v>
                </c:pt>
                <c:pt idx="62">
                  <c:v>18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6-415D-9A40-64CDF0D1F59F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'MDS-Addition'!$F$299:$F$397</c:f>
              <c:numCache>
                <c:formatCode>0</c:formatCode>
                <c:ptCount val="99"/>
                <c:pt idx="0">
                  <c:v>2724.041890067791</c:v>
                </c:pt>
                <c:pt idx="1">
                  <c:v>2724.041890067791</c:v>
                </c:pt>
                <c:pt idx="2">
                  <c:v>2723.4019929829738</c:v>
                </c:pt>
                <c:pt idx="3">
                  <c:v>2708.4710610039006</c:v>
                </c:pt>
                <c:pt idx="4">
                  <c:v>2676.6895057913016</c:v>
                </c:pt>
                <c:pt idx="5">
                  <c:v>2653.0133136530567</c:v>
                </c:pt>
                <c:pt idx="6">
                  <c:v>2619.7386652425503</c:v>
                </c:pt>
                <c:pt idx="7">
                  <c:v>2582.8379333514122</c:v>
                </c:pt>
                <c:pt idx="8">
                  <c:v>2557.2420499587151</c:v>
                </c:pt>
                <c:pt idx="9">
                  <c:v>2527.8067840571134</c:v>
                </c:pt>
                <c:pt idx="10">
                  <c:v>2498.5848171837843</c:v>
                </c:pt>
                <c:pt idx="11">
                  <c:v>2462.3239823774629</c:v>
                </c:pt>
                <c:pt idx="12">
                  <c:v>2441.2073785784878</c:v>
                </c:pt>
                <c:pt idx="13">
                  <c:v>2414.758299072701</c:v>
                </c:pt>
                <c:pt idx="14">
                  <c:v>2393.4283962454533</c:v>
                </c:pt>
                <c:pt idx="15">
                  <c:v>2358.2340565804948</c:v>
                </c:pt>
                <c:pt idx="16">
                  <c:v>2323.0397169155362</c:v>
                </c:pt>
                <c:pt idx="17">
                  <c:v>2289.1251714202126</c:v>
                </c:pt>
                <c:pt idx="18">
                  <c:v>2261.8228958013356</c:v>
                </c:pt>
                <c:pt idx="19">
                  <c:v>2241.7727871437228</c:v>
                </c:pt>
                <c:pt idx="20">
                  <c:v>2206.1518494222196</c:v>
                </c:pt>
                <c:pt idx="21">
                  <c:v>2172.4506029551681</c:v>
                </c:pt>
                <c:pt idx="22">
                  <c:v>2131.4971895268527</c:v>
                </c:pt>
                <c:pt idx="23">
                  <c:v>2096.7294479184393</c:v>
                </c:pt>
                <c:pt idx="24">
                  <c:v>2065.5877897906576</c:v>
                </c:pt>
                <c:pt idx="25">
                  <c:v>2030.6067491539716</c:v>
                </c:pt>
                <c:pt idx="26">
                  <c:v>2005.2241647895471</c:v>
                </c:pt>
                <c:pt idx="27">
                  <c:v>1976.4287959727628</c:v>
                </c:pt>
                <c:pt idx="28">
                  <c:v>1932.2758971203602</c:v>
                </c:pt>
                <c:pt idx="29">
                  <c:v>1890.04268952241</c:v>
                </c:pt>
                <c:pt idx="30">
                  <c:v>1836.5046334260185</c:v>
                </c:pt>
                <c:pt idx="31">
                  <c:v>1782.5399792730821</c:v>
                </c:pt>
                <c:pt idx="32">
                  <c:v>1723.8827464981512</c:v>
                </c:pt>
                <c:pt idx="33">
                  <c:v>1685.9155194656505</c:v>
                </c:pt>
                <c:pt idx="34">
                  <c:v>1634.0838555954388</c:v>
                </c:pt>
                <c:pt idx="35">
                  <c:v>1565.4015684917015</c:v>
                </c:pt>
                <c:pt idx="36">
                  <c:v>1488.8272173418825</c:v>
                </c:pt>
                <c:pt idx="37">
                  <c:v>1413.1060623051535</c:v>
                </c:pt>
                <c:pt idx="38">
                  <c:v>1346.983363540686</c:v>
                </c:pt>
                <c:pt idx="39">
                  <c:v>1290.0325229919349</c:v>
                </c:pt>
                <c:pt idx="40">
                  <c:v>1238.2008591217232</c:v>
                </c:pt>
                <c:pt idx="41">
                  <c:v>1186.1558962232391</c:v>
                </c:pt>
                <c:pt idx="42">
                  <c:v>1122.1661877414963</c:v>
                </c:pt>
                <c:pt idx="43">
                  <c:v>1038.9795667152307</c:v>
                </c:pt>
                <c:pt idx="44">
                  <c:v>957.28603888687235</c:v>
                </c:pt>
                <c:pt idx="45">
                  <c:v>877.08560425642133</c:v>
                </c:pt>
                <c:pt idx="46">
                  <c:v>796.24527254115299</c:v>
                </c:pt>
                <c:pt idx="47">
                  <c:v>749.10618729293572</c:v>
                </c:pt>
                <c:pt idx="48">
                  <c:v>689.16916034837004</c:v>
                </c:pt>
                <c:pt idx="49">
                  <c:v>620.06027518808776</c:v>
                </c:pt>
                <c:pt idx="50">
                  <c:v>549.03169877335324</c:v>
                </c:pt>
                <c:pt idx="51">
                  <c:v>480.77600972616096</c:v>
                </c:pt>
                <c:pt idx="52">
                  <c:v>422.97197306431991</c:v>
                </c:pt>
                <c:pt idx="53">
                  <c:v>351.73009762131295</c:v>
                </c:pt>
                <c:pt idx="54">
                  <c:v>318.45544921080671</c:v>
                </c:pt>
                <c:pt idx="55">
                  <c:v>283.04781051757567</c:v>
                </c:pt>
                <c:pt idx="56">
                  <c:v>243.58749028716761</c:v>
                </c:pt>
                <c:pt idx="57">
                  <c:v>206.47345936775679</c:v>
                </c:pt>
                <c:pt idx="58">
                  <c:v>167.43973719389368</c:v>
                </c:pt>
                <c:pt idx="59">
                  <c:v>138.6443683771094</c:v>
                </c:pt>
                <c:pt idx="60">
                  <c:v>110.91549470168752</c:v>
                </c:pt>
                <c:pt idx="61">
                  <c:v>94.704768552979345</c:v>
                </c:pt>
                <c:pt idx="62">
                  <c:v>78.707341432543643</c:v>
                </c:pt>
                <c:pt idx="63">
                  <c:v>63.349811396925375</c:v>
                </c:pt>
                <c:pt idx="64">
                  <c:v>50.551869700576816</c:v>
                </c:pt>
                <c:pt idx="65">
                  <c:v>43.086403711040155</c:v>
                </c:pt>
                <c:pt idx="66">
                  <c:v>35.194339664958541</c:v>
                </c:pt>
                <c:pt idx="67">
                  <c:v>27.942172703694357</c:v>
                </c:pt>
                <c:pt idx="68">
                  <c:v>21.756500883792555</c:v>
                </c:pt>
                <c:pt idx="69">
                  <c:v>17.703819346615511</c:v>
                </c:pt>
                <c:pt idx="70">
                  <c:v>11.944745583258657</c:v>
                </c:pt>
                <c:pt idx="71">
                  <c:v>6.8255689047192325</c:v>
                </c:pt>
                <c:pt idx="72">
                  <c:v>3.8393825089045683</c:v>
                </c:pt>
                <c:pt idx="73">
                  <c:v>1.4930931979073321</c:v>
                </c:pt>
                <c:pt idx="74">
                  <c:v>0.85319611308990406</c:v>
                </c:pt>
                <c:pt idx="75">
                  <c:v>0.85319611308990406</c:v>
                </c:pt>
                <c:pt idx="76">
                  <c:v>0.42659805654495203</c:v>
                </c:pt>
                <c:pt idx="77">
                  <c:v>0.42659805654495203</c:v>
                </c:pt>
                <c:pt idx="78">
                  <c:v>0.42659805654495203</c:v>
                </c:pt>
                <c:pt idx="79">
                  <c:v>0.21329902827247602</c:v>
                </c:pt>
                <c:pt idx="80">
                  <c:v>0.21329902827247602</c:v>
                </c:pt>
                <c:pt idx="81">
                  <c:v>0.21329902827247602</c:v>
                </c:pt>
                <c:pt idx="82">
                  <c:v>0.21329902827247602</c:v>
                </c:pt>
                <c:pt idx="83">
                  <c:v>0.21329902827247602</c:v>
                </c:pt>
                <c:pt idx="84">
                  <c:v>0.21329902827247602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6-415D-9A40-64CDF0D1F59F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'MDS-Addition'!$G$299:$G$397</c:f>
              <c:numCache>
                <c:formatCode>0</c:formatCode>
                <c:ptCount val="99"/>
                <c:pt idx="0">
                  <c:v>2514.653275897093</c:v>
                </c:pt>
                <c:pt idx="1">
                  <c:v>2514.653275897093</c:v>
                </c:pt>
                <c:pt idx="2">
                  <c:v>2514.0625657077817</c:v>
                </c:pt>
                <c:pt idx="3">
                  <c:v>2500.2793279571911</c:v>
                </c:pt>
                <c:pt idx="4">
                  <c:v>2470.940721888076</c:v>
                </c:pt>
                <c:pt idx="5">
                  <c:v>2449.0844448835674</c:v>
                </c:pt>
                <c:pt idx="6">
                  <c:v>2418.3675150393938</c:v>
                </c:pt>
                <c:pt idx="7">
                  <c:v>2384.3032274557904</c:v>
                </c:pt>
                <c:pt idx="8">
                  <c:v>2360.6748198833488</c:v>
                </c:pt>
                <c:pt idx="9">
                  <c:v>2333.502151175041</c:v>
                </c:pt>
                <c:pt idx="10">
                  <c:v>2306.5263858631702</c:v>
                </c:pt>
                <c:pt idx="11">
                  <c:v>2273.0528084688781</c:v>
                </c:pt>
                <c:pt idx="12">
                  <c:v>2253.5593722216136</c:v>
                </c:pt>
                <c:pt idx="13">
                  <c:v>2229.1433510634242</c:v>
                </c:pt>
                <c:pt idx="14">
                  <c:v>2209.4530114197228</c:v>
                </c:pt>
                <c:pt idx="15">
                  <c:v>2176.9639510076158</c:v>
                </c:pt>
                <c:pt idx="16">
                  <c:v>2144.4748905955084</c:v>
                </c:pt>
                <c:pt idx="17">
                  <c:v>2113.1672505620236</c:v>
                </c:pt>
                <c:pt idx="18">
                  <c:v>2087.9636158180856</c:v>
                </c:pt>
                <c:pt idx="19">
                  <c:v>2069.4546965530067</c:v>
                </c:pt>
                <c:pt idx="20">
                  <c:v>2036.5718293480254</c:v>
                </c:pt>
                <c:pt idx="21">
                  <c:v>2005.4610927109773</c:v>
                </c:pt>
                <c:pt idx="22">
                  <c:v>1967.6556405950707</c:v>
                </c:pt>
                <c:pt idx="23">
                  <c:v>1935.5603869758377</c:v>
                </c:pt>
                <c:pt idx="24">
                  <c:v>1906.8124910960337</c:v>
                </c:pt>
                <c:pt idx="25">
                  <c:v>1874.5203340803637</c:v>
                </c:pt>
                <c:pt idx="26">
                  <c:v>1851.088829904359</c:v>
                </c:pt>
                <c:pt idx="27">
                  <c:v>1824.5068713853623</c:v>
                </c:pt>
                <c:pt idx="28">
                  <c:v>1783.7478683229008</c:v>
                </c:pt>
                <c:pt idx="29">
                  <c:v>1744.7609958283722</c:v>
                </c:pt>
                <c:pt idx="30">
                  <c:v>1695.3382433226818</c:v>
                </c:pt>
                <c:pt idx="31">
                  <c:v>1645.5216840241176</c:v>
                </c:pt>
                <c:pt idx="32">
                  <c:v>1591.3732500039389</c:v>
                </c:pt>
                <c:pt idx="33">
                  <c:v>1556.3244454381506</c:v>
                </c:pt>
                <c:pt idx="34">
                  <c:v>1508.4769201039564</c:v>
                </c:pt>
                <c:pt idx="35">
                  <c:v>1445.0740264512383</c:v>
                </c:pt>
                <c:pt idx="36">
                  <c:v>1374.3857071303507</c:v>
                </c:pt>
                <c:pt idx="37">
                  <c:v>1304.4850013952112</c:v>
                </c:pt>
                <c:pt idx="38">
                  <c:v>1243.4449484997369</c:v>
                </c:pt>
                <c:pt idx="39">
                  <c:v>1190.8717416510547</c:v>
                </c:pt>
                <c:pt idx="40">
                  <c:v>1143.0242163168605</c:v>
                </c:pt>
                <c:pt idx="41">
                  <c:v>1094.9797875862291</c:v>
                </c:pt>
                <c:pt idx="42">
                  <c:v>1035.9087686551254</c:v>
                </c:pt>
                <c:pt idx="43">
                  <c:v>959.1164440446903</c:v>
                </c:pt>
                <c:pt idx="44">
                  <c:v>883.70244320931431</c:v>
                </c:pt>
                <c:pt idx="45">
                  <c:v>809.66676614899745</c:v>
                </c:pt>
                <c:pt idx="46">
                  <c:v>735.04037889936944</c:v>
                </c:pt>
                <c:pt idx="47">
                  <c:v>691.52472828678958</c:v>
                </c:pt>
                <c:pt idx="48">
                  <c:v>636.19487388798893</c:v>
                </c:pt>
                <c:pt idx="49">
                  <c:v>572.3981734423968</c:v>
                </c:pt>
                <c:pt idx="50">
                  <c:v>506.82934242887143</c:v>
                </c:pt>
                <c:pt idx="51">
                  <c:v>443.82025556902727</c:v>
                </c:pt>
                <c:pt idx="52">
                  <c:v>390.45943513459673</c:v>
                </c:pt>
                <c:pt idx="53">
                  <c:v>324.69370072463443</c:v>
                </c:pt>
                <c:pt idx="54">
                  <c:v>293.97677088046038</c:v>
                </c:pt>
                <c:pt idx="55">
                  <c:v>261.29080707191622</c:v>
                </c:pt>
                <c:pt idx="56">
                  <c:v>224.86367873106883</c:v>
                </c:pt>
                <c:pt idx="57">
                  <c:v>190.60248775102858</c:v>
                </c:pt>
                <c:pt idx="58">
                  <c:v>154.5691662030552</c:v>
                </c:pt>
                <c:pt idx="59">
                  <c:v>127.98720768405845</c:v>
                </c:pt>
                <c:pt idx="60">
                  <c:v>102.38976614724676</c:v>
                </c:pt>
                <c:pt idx="61">
                  <c:v>87.425108018033768</c:v>
                </c:pt>
                <c:pt idx="62">
                  <c:v>72.657353285257798</c:v>
                </c:pt>
                <c:pt idx="63">
                  <c:v>58.480308741792861</c:v>
                </c:pt>
                <c:pt idx="64">
                  <c:v>46.666104955572081</c:v>
                </c:pt>
                <c:pt idx="65">
                  <c:v>39.774486080276624</c:v>
                </c:pt>
                <c:pt idx="66">
                  <c:v>32.489060412107143</c:v>
                </c:pt>
                <c:pt idx="67">
                  <c:v>25.794344933248702</c:v>
                </c:pt>
                <c:pt idx="68">
                  <c:v>20.084146436575324</c:v>
                </c:pt>
                <c:pt idx="69">
                  <c:v>16.342981904272079</c:v>
                </c:pt>
                <c:pt idx="70">
                  <c:v>11.026590200472727</c:v>
                </c:pt>
                <c:pt idx="71">
                  <c:v>6.3009086859844157</c:v>
                </c:pt>
                <c:pt idx="72">
                  <c:v>3.5442611358662339</c:v>
                </c:pt>
                <c:pt idx="73">
                  <c:v>1.3783237750590909</c:v>
                </c:pt>
                <c:pt idx="74">
                  <c:v>0.78761358574805196</c:v>
                </c:pt>
                <c:pt idx="75">
                  <c:v>0.78761358574805196</c:v>
                </c:pt>
                <c:pt idx="76">
                  <c:v>0.39380679287402598</c:v>
                </c:pt>
                <c:pt idx="77">
                  <c:v>0.39380679287402598</c:v>
                </c:pt>
                <c:pt idx="78">
                  <c:v>0.39380679287402598</c:v>
                </c:pt>
                <c:pt idx="79">
                  <c:v>0.19690339643701299</c:v>
                </c:pt>
                <c:pt idx="80">
                  <c:v>0.19690339643701299</c:v>
                </c:pt>
                <c:pt idx="81">
                  <c:v>0.19690339643701299</c:v>
                </c:pt>
                <c:pt idx="82">
                  <c:v>0.19690339643701299</c:v>
                </c:pt>
                <c:pt idx="83">
                  <c:v>0.19690339643701299</c:v>
                </c:pt>
                <c:pt idx="84">
                  <c:v>0.19690339643701299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6-415D-9A40-64CDF0D1F59F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'MDS-Addition'!$H$299:$H$397</c:f>
              <c:numCache>
                <c:formatCode>0</c:formatCode>
                <c:ptCount val="99"/>
                <c:pt idx="0">
                  <c:v>2452.8546488371685</c:v>
                </c:pt>
                <c:pt idx="1">
                  <c:v>2452.8546488371685</c:v>
                </c:pt>
                <c:pt idx="2">
                  <c:v>2452.2784555910239</c:v>
                </c:pt>
                <c:pt idx="3">
                  <c:v>2438.833946514319</c:v>
                </c:pt>
                <c:pt idx="4">
                  <c:v>2410.2163486224749</c:v>
                </c:pt>
                <c:pt idx="5">
                  <c:v>2388.8971985151284</c:v>
                </c:pt>
                <c:pt idx="6">
                  <c:v>2358.935149715614</c:v>
                </c:pt>
                <c:pt idx="7">
                  <c:v>2325.7080058546139</c:v>
                </c:pt>
                <c:pt idx="8">
                  <c:v>2302.6602760088335</c:v>
                </c:pt>
                <c:pt idx="9">
                  <c:v>2276.1553866861864</c:v>
                </c:pt>
                <c:pt idx="10">
                  <c:v>2249.8425617789203</c:v>
                </c:pt>
                <c:pt idx="11">
                  <c:v>2217.1916111640649</c:v>
                </c:pt>
                <c:pt idx="12">
                  <c:v>2198.1772340412963</c:v>
                </c:pt>
                <c:pt idx="13">
                  <c:v>2174.3612465339897</c:v>
                </c:pt>
                <c:pt idx="14">
                  <c:v>2155.1548049958396</c:v>
                </c:pt>
                <c:pt idx="15">
                  <c:v>2123.4641764578919</c:v>
                </c:pt>
                <c:pt idx="16">
                  <c:v>2091.7735479199437</c:v>
                </c:pt>
                <c:pt idx="17">
                  <c:v>2061.2353058742851</c:v>
                </c:pt>
                <c:pt idx="18">
                  <c:v>2036.6510607054527</c:v>
                </c:pt>
                <c:pt idx="19">
                  <c:v>2018.5970056595913</c:v>
                </c:pt>
                <c:pt idx="20">
                  <c:v>1986.5222482908805</c:v>
                </c:pt>
                <c:pt idx="21">
                  <c:v>1956.176070660603</c:v>
                </c:pt>
                <c:pt idx="22">
                  <c:v>1919.2997029073547</c:v>
                </c:pt>
                <c:pt idx="23">
                  <c:v>1887.9932032001698</c:v>
                </c:pt>
                <c:pt idx="24">
                  <c:v>1859.9517985544703</c:v>
                </c:pt>
                <c:pt idx="25">
                  <c:v>1828.4532344319039</c:v>
                </c:pt>
                <c:pt idx="26">
                  <c:v>1805.597569001505</c:v>
                </c:pt>
                <c:pt idx="27">
                  <c:v>1779.6688729250022</c:v>
                </c:pt>
                <c:pt idx="28">
                  <c:v>1739.9115389410313</c:v>
                </c:pt>
                <c:pt idx="29">
                  <c:v>1701.8827846954937</c:v>
                </c:pt>
                <c:pt idx="30">
                  <c:v>1653.6746164347367</c:v>
                </c:pt>
                <c:pt idx="31">
                  <c:v>1605.0823193432166</c:v>
                </c:pt>
                <c:pt idx="32">
                  <c:v>1552.2646051133033</c:v>
                </c:pt>
                <c:pt idx="33">
                  <c:v>1518.0771391753958</c:v>
                </c:pt>
                <c:pt idx="34">
                  <c:v>1471.4054862376906</c:v>
                </c:pt>
                <c:pt idx="35">
                  <c:v>1409.560744484847</c:v>
                </c:pt>
                <c:pt idx="36">
                  <c:v>1340.6096193628875</c:v>
                </c:pt>
                <c:pt idx="37">
                  <c:v>1272.426751902454</c:v>
                </c:pt>
                <c:pt idx="38">
                  <c:v>1212.8867831341884</c:v>
                </c:pt>
                <c:pt idx="39">
                  <c:v>1161.6055842273272</c:v>
                </c:pt>
                <c:pt idx="40">
                  <c:v>1114.933931289622</c:v>
                </c:pt>
                <c:pt idx="41">
                  <c:v>1068.0702139365355</c:v>
                </c:pt>
                <c:pt idx="42">
                  <c:v>1010.4508893220847</c:v>
                </c:pt>
                <c:pt idx="43">
                  <c:v>935.54576732329872</c:v>
                </c:pt>
                <c:pt idx="44">
                  <c:v>861.98509623218331</c:v>
                </c:pt>
                <c:pt idx="45">
                  <c:v>789.76887604873832</c:v>
                </c:pt>
                <c:pt idx="46">
                  <c:v>716.97646261914883</c:v>
                </c:pt>
                <c:pt idx="47">
                  <c:v>674.5302268198368</c:v>
                </c:pt>
                <c:pt idx="48">
                  <c:v>620.56012609763457</c:v>
                </c:pt>
                <c:pt idx="49">
                  <c:v>558.33125551402782</c:v>
                </c:pt>
                <c:pt idx="50">
                  <c:v>494.37380519198746</c:v>
                </c:pt>
                <c:pt idx="51">
                  <c:v>432.91319226990669</c:v>
                </c:pt>
                <c:pt idx="52">
                  <c:v>380.86373570151949</c:v>
                </c:pt>
                <c:pt idx="53">
                  <c:v>316.71422096409765</c:v>
                </c:pt>
                <c:pt idx="54">
                  <c:v>286.75217216458327</c:v>
                </c:pt>
                <c:pt idx="55">
                  <c:v>254.86947921125383</c:v>
                </c:pt>
                <c:pt idx="56">
                  <c:v>219.33756236567586</c:v>
                </c:pt>
                <c:pt idx="57">
                  <c:v>185.91835408929444</c:v>
                </c:pt>
                <c:pt idx="58">
                  <c:v>150.77056607447946</c:v>
                </c:pt>
                <c:pt idx="59">
                  <c:v>124.84186999797663</c:v>
                </c:pt>
                <c:pt idx="60">
                  <c:v>99.873495998381301</c:v>
                </c:pt>
                <c:pt idx="61">
                  <c:v>85.276600429387116</c:v>
                </c:pt>
                <c:pt idx="62">
                  <c:v>70.871769275774426</c:v>
                </c:pt>
                <c:pt idx="63">
                  <c:v>57.043131368306248</c:v>
                </c:pt>
                <c:pt idx="64">
                  <c:v>45.519266445416093</c:v>
                </c:pt>
                <c:pt idx="65">
                  <c:v>38.797011907063506</c:v>
                </c:pt>
                <c:pt idx="66">
                  <c:v>31.690628537947916</c:v>
                </c:pt>
                <c:pt idx="67">
                  <c:v>25.160438414976831</c:v>
                </c:pt>
                <c:pt idx="68">
                  <c:v>19.590570368913255</c:v>
                </c:pt>
                <c:pt idx="69">
                  <c:v>15.941346476664709</c:v>
                </c:pt>
                <c:pt idx="70">
                  <c:v>10.75560726136414</c:v>
                </c:pt>
                <c:pt idx="71">
                  <c:v>6.1460612922080804</c:v>
                </c:pt>
                <c:pt idx="72">
                  <c:v>3.4571594768670453</c:v>
                </c:pt>
                <c:pt idx="73">
                  <c:v>1.3444509076705176</c:v>
                </c:pt>
                <c:pt idx="74">
                  <c:v>0.76825766152601005</c:v>
                </c:pt>
                <c:pt idx="75">
                  <c:v>0.76825766152601005</c:v>
                </c:pt>
                <c:pt idx="76">
                  <c:v>0.38412883076300502</c:v>
                </c:pt>
                <c:pt idx="77">
                  <c:v>0.38412883076300502</c:v>
                </c:pt>
                <c:pt idx="78">
                  <c:v>0.38412883076300502</c:v>
                </c:pt>
                <c:pt idx="79">
                  <c:v>0.19206441538150251</c:v>
                </c:pt>
                <c:pt idx="80">
                  <c:v>0.19206441538150251</c:v>
                </c:pt>
                <c:pt idx="81">
                  <c:v>0.19206441538150251</c:v>
                </c:pt>
                <c:pt idx="82">
                  <c:v>0.19206441538150251</c:v>
                </c:pt>
                <c:pt idx="83">
                  <c:v>0.19206441538150251</c:v>
                </c:pt>
                <c:pt idx="84">
                  <c:v>0.19206441538150251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46-415D-9A40-64CDF0D1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51368"/>
        <c:axId val="728254976"/>
      </c:lineChart>
      <c:dateAx>
        <c:axId val="728251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4976"/>
        <c:crosses val="autoZero"/>
        <c:auto val="1"/>
        <c:lblOffset val="100"/>
        <c:baseTimeUnit val="days"/>
      </c:dateAx>
      <c:valAx>
        <c:axId val="7282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Powys</a:t>
            </a:r>
            <a:r>
              <a:rPr lang="en-GB" baseline="0"/>
              <a:t> Teaching 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'MDS-Addition'!$C$497:$C$595</c:f>
              <c:numCache>
                <c:formatCode>General</c:formatCode>
                <c:ptCount val="99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252</c:v>
                </c:pt>
                <c:pt idx="5">
                  <c:v>250</c:v>
                </c:pt>
                <c:pt idx="6">
                  <c:v>245</c:v>
                </c:pt>
                <c:pt idx="7">
                  <c:v>243</c:v>
                </c:pt>
                <c:pt idx="8">
                  <c:v>236</c:v>
                </c:pt>
                <c:pt idx="9">
                  <c:v>232</c:v>
                </c:pt>
                <c:pt idx="10">
                  <c:v>227</c:v>
                </c:pt>
                <c:pt idx="11">
                  <c:v>226</c:v>
                </c:pt>
                <c:pt idx="12">
                  <c:v>218</c:v>
                </c:pt>
                <c:pt idx="13">
                  <c:v>213</c:v>
                </c:pt>
                <c:pt idx="14">
                  <c:v>207</c:v>
                </c:pt>
                <c:pt idx="15">
                  <c:v>204</c:v>
                </c:pt>
                <c:pt idx="16">
                  <c:v>202</c:v>
                </c:pt>
                <c:pt idx="17">
                  <c:v>197</c:v>
                </c:pt>
                <c:pt idx="18">
                  <c:v>196</c:v>
                </c:pt>
                <c:pt idx="19">
                  <c:v>196</c:v>
                </c:pt>
                <c:pt idx="20">
                  <c:v>186</c:v>
                </c:pt>
                <c:pt idx="21">
                  <c:v>184</c:v>
                </c:pt>
                <c:pt idx="22">
                  <c:v>178</c:v>
                </c:pt>
                <c:pt idx="23">
                  <c:v>171</c:v>
                </c:pt>
                <c:pt idx="24">
                  <c:v>170</c:v>
                </c:pt>
                <c:pt idx="25">
                  <c:v>165</c:v>
                </c:pt>
                <c:pt idx="26">
                  <c:v>164</c:v>
                </c:pt>
                <c:pt idx="27">
                  <c:v>162</c:v>
                </c:pt>
                <c:pt idx="28">
                  <c:v>159</c:v>
                </c:pt>
                <c:pt idx="29">
                  <c:v>156</c:v>
                </c:pt>
                <c:pt idx="30">
                  <c:v>153</c:v>
                </c:pt>
                <c:pt idx="31">
                  <c:v>146</c:v>
                </c:pt>
                <c:pt idx="32">
                  <c:v>143</c:v>
                </c:pt>
                <c:pt idx="33">
                  <c:v>140</c:v>
                </c:pt>
                <c:pt idx="34">
                  <c:v>126</c:v>
                </c:pt>
                <c:pt idx="35">
                  <c:v>123</c:v>
                </c:pt>
                <c:pt idx="36">
                  <c:v>121</c:v>
                </c:pt>
                <c:pt idx="37">
                  <c:v>115</c:v>
                </c:pt>
                <c:pt idx="38">
                  <c:v>107</c:v>
                </c:pt>
                <c:pt idx="39">
                  <c:v>97</c:v>
                </c:pt>
                <c:pt idx="40">
                  <c:v>95</c:v>
                </c:pt>
                <c:pt idx="41">
                  <c:v>92</c:v>
                </c:pt>
                <c:pt idx="42">
                  <c:v>84</c:v>
                </c:pt>
                <c:pt idx="43">
                  <c:v>73</c:v>
                </c:pt>
                <c:pt idx="44">
                  <c:v>69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48</c:v>
                </c:pt>
                <c:pt idx="49">
                  <c:v>47</c:v>
                </c:pt>
                <c:pt idx="50">
                  <c:v>45</c:v>
                </c:pt>
                <c:pt idx="51">
                  <c:v>39</c:v>
                </c:pt>
                <c:pt idx="52">
                  <c:v>35</c:v>
                </c:pt>
                <c:pt idx="53">
                  <c:v>25</c:v>
                </c:pt>
                <c:pt idx="54">
                  <c:v>22</c:v>
                </c:pt>
                <c:pt idx="55">
                  <c:v>21</c:v>
                </c:pt>
                <c:pt idx="56">
                  <c:v>20</c:v>
                </c:pt>
                <c:pt idx="57">
                  <c:v>18</c:v>
                </c:pt>
                <c:pt idx="58">
                  <c:v>16</c:v>
                </c:pt>
                <c:pt idx="59">
                  <c:v>13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5</c:v>
                </c:pt>
                <c:pt idx="71">
                  <c:v>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F-4CE0-BAC0-7671E3E8B169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'MDS-Addition'!$F$497:$F$595</c:f>
              <c:numCache>
                <c:formatCode>0</c:formatCode>
                <c:ptCount val="99"/>
                <c:pt idx="0">
                  <c:v>121.24955622883174</c:v>
                </c:pt>
                <c:pt idx="1">
                  <c:v>121.24955622883174</c:v>
                </c:pt>
                <c:pt idx="2">
                  <c:v>121.22107383366405</c:v>
                </c:pt>
                <c:pt idx="3">
                  <c:v>120.55648461308475</c:v>
                </c:pt>
                <c:pt idx="4">
                  <c:v>119.1418589864231</c:v>
                </c:pt>
                <c:pt idx="5">
                  <c:v>118.08801036521879</c:v>
                </c:pt>
                <c:pt idx="6">
                  <c:v>116.60692581649921</c:v>
                </c:pt>
                <c:pt idx="7">
                  <c:v>114.96444102849608</c:v>
                </c:pt>
                <c:pt idx="8">
                  <c:v>113.82514522178872</c:v>
                </c:pt>
                <c:pt idx="9">
                  <c:v>112.51495504407524</c:v>
                </c:pt>
                <c:pt idx="10">
                  <c:v>111.21425899808433</c:v>
                </c:pt>
                <c:pt idx="11">
                  <c:v>109.60025660524889</c:v>
                </c:pt>
                <c:pt idx="12">
                  <c:v>108.66033756471531</c:v>
                </c:pt>
                <c:pt idx="13">
                  <c:v>107.48306523111769</c:v>
                </c:pt>
                <c:pt idx="14">
                  <c:v>106.53365205886155</c:v>
                </c:pt>
                <c:pt idx="15">
                  <c:v>104.96712032463893</c:v>
                </c:pt>
                <c:pt idx="16">
                  <c:v>103.40058859041629</c:v>
                </c:pt>
                <c:pt idx="17">
                  <c:v>101.89102164652903</c:v>
                </c:pt>
                <c:pt idx="18">
                  <c:v>100.67577278604116</c:v>
                </c:pt>
                <c:pt idx="19">
                  <c:v>99.783324404120393</c:v>
                </c:pt>
                <c:pt idx="20">
                  <c:v>98.197804406452633</c:v>
                </c:pt>
                <c:pt idx="21">
                  <c:v>96.697731594287944</c:v>
                </c:pt>
                <c:pt idx="22">
                  <c:v>94.874858303556152</c:v>
                </c:pt>
                <c:pt idx="23">
                  <c:v>93.32731483277864</c:v>
                </c:pt>
                <c:pt idx="24">
                  <c:v>91.941171601284665</c:v>
                </c:pt>
                <c:pt idx="25">
                  <c:v>90.384133998784606</c:v>
                </c:pt>
                <c:pt idx="26">
                  <c:v>89.254332323799787</c:v>
                </c:pt>
                <c:pt idx="27">
                  <c:v>87.972624541254007</c:v>
                </c:pt>
                <c:pt idx="28">
                  <c:v>86.007339274683787</c:v>
                </c:pt>
                <c:pt idx="29">
                  <c:v>84.127501193616638</c:v>
                </c:pt>
                <c:pt idx="30">
                  <c:v>81.744474131253725</c:v>
                </c:pt>
                <c:pt idx="31">
                  <c:v>79.342458805445688</c:v>
                </c:pt>
                <c:pt idx="32">
                  <c:v>76.731572581741304</c:v>
                </c:pt>
                <c:pt idx="33">
                  <c:v>75.041617135125364</c:v>
                </c:pt>
                <c:pt idx="34">
                  <c:v>72.734543126542945</c:v>
                </c:pt>
                <c:pt idx="35">
                  <c:v>69.677432711878168</c:v>
                </c:pt>
                <c:pt idx="36">
                  <c:v>66.269039423478631</c:v>
                </c:pt>
                <c:pt idx="37">
                  <c:v>62.898622661969327</c:v>
                </c:pt>
                <c:pt idx="38">
                  <c:v>59.955441827975292</c:v>
                </c:pt>
                <c:pt idx="39">
                  <c:v>57.420508658051396</c:v>
                </c:pt>
                <c:pt idx="40">
                  <c:v>55.113434649468971</c:v>
                </c:pt>
                <c:pt idx="41">
                  <c:v>52.796866509163991</c:v>
                </c:pt>
                <c:pt idx="42">
                  <c:v>49.948626992395567</c:v>
                </c:pt>
                <c:pt idx="43">
                  <c:v>46.24591562059662</c:v>
                </c:pt>
                <c:pt idx="44">
                  <c:v>42.609663170855598</c:v>
                </c:pt>
                <c:pt idx="45">
                  <c:v>39.039869643172509</c:v>
                </c:pt>
                <c:pt idx="46">
                  <c:v>35.441593720321734</c:v>
                </c:pt>
                <c:pt idx="47">
                  <c:v>33.343390609635662</c:v>
                </c:pt>
                <c:pt idx="48">
                  <c:v>30.675539595595907</c:v>
                </c:pt>
                <c:pt idx="49">
                  <c:v>27.599440917486014</c:v>
                </c:pt>
                <c:pt idx="50">
                  <c:v>24.437895053873063</c:v>
                </c:pt>
                <c:pt idx="51">
                  <c:v>21.399772902653414</c:v>
                </c:pt>
                <c:pt idx="52">
                  <c:v>18.82686320583927</c:v>
                </c:pt>
                <c:pt idx="53">
                  <c:v>15.655823210503762</c:v>
                </c:pt>
                <c:pt idx="54">
                  <c:v>14.174738661784181</c:v>
                </c:pt>
                <c:pt idx="55">
                  <c:v>12.598712795838988</c:v>
                </c:pt>
                <c:pt idx="56">
                  <c:v>10.842298427165128</c:v>
                </c:pt>
                <c:pt idx="57">
                  <c:v>9.1903195074394421</c:v>
                </c:pt>
                <c:pt idx="58">
                  <c:v>7.4528934022107052</c:v>
                </c:pt>
                <c:pt idx="59">
                  <c:v>6.1711856196649153</c:v>
                </c:pt>
                <c:pt idx="60">
                  <c:v>4.9369484957319321</c:v>
                </c:pt>
                <c:pt idx="61">
                  <c:v>4.2153944848172653</c:v>
                </c:pt>
                <c:pt idx="62">
                  <c:v>3.5033346056251595</c:v>
                </c:pt>
                <c:pt idx="63">
                  <c:v>2.819757121600738</c:v>
                </c:pt>
                <c:pt idx="64">
                  <c:v>2.2501092182470535</c:v>
                </c:pt>
                <c:pt idx="65">
                  <c:v>1.9178146079574043</c:v>
                </c:pt>
                <c:pt idx="66">
                  <c:v>1.5665317342226324</c:v>
                </c:pt>
                <c:pt idx="67">
                  <c:v>1.2437312556555444</c:v>
                </c:pt>
                <c:pt idx="68">
                  <c:v>0.96840143570126358</c:v>
                </c:pt>
                <c:pt idx="69">
                  <c:v>0.78801293297259689</c:v>
                </c:pt>
                <c:pt idx="70">
                  <c:v>0.53167137646343887</c:v>
                </c:pt>
                <c:pt idx="71">
                  <c:v>0.30381221512196505</c:v>
                </c:pt>
                <c:pt idx="72">
                  <c:v>0.17089437100610533</c:v>
                </c:pt>
                <c:pt idx="73">
                  <c:v>6.6458922057929859E-2</c:v>
                </c:pt>
                <c:pt idx="74">
                  <c:v>3.7976526890245631E-2</c:v>
                </c:pt>
                <c:pt idx="75">
                  <c:v>3.7976526890245631E-2</c:v>
                </c:pt>
                <c:pt idx="76">
                  <c:v>1.8988263445122815E-2</c:v>
                </c:pt>
                <c:pt idx="77">
                  <c:v>1.8988263445122815E-2</c:v>
                </c:pt>
                <c:pt idx="78">
                  <c:v>1.8988263445122815E-2</c:v>
                </c:pt>
                <c:pt idx="79">
                  <c:v>9.4941317225614077E-3</c:v>
                </c:pt>
                <c:pt idx="80">
                  <c:v>9.4941317225614077E-3</c:v>
                </c:pt>
                <c:pt idx="81">
                  <c:v>9.4941317225614077E-3</c:v>
                </c:pt>
                <c:pt idx="82">
                  <c:v>9.4941317225614077E-3</c:v>
                </c:pt>
                <c:pt idx="83">
                  <c:v>9.4941317225614077E-3</c:v>
                </c:pt>
                <c:pt idx="84">
                  <c:v>9.4941317225614077E-3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F-4CE0-BAC0-7671E3E8B169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'MDS-Addition'!$G$497:$G$595</c:f>
              <c:numCache>
                <c:formatCode>0</c:formatCode>
                <c:ptCount val="99"/>
                <c:pt idx="0">
                  <c:v>530.531653111423</c:v>
                </c:pt>
                <c:pt idx="1">
                  <c:v>530.531653111423</c:v>
                </c:pt>
                <c:pt idx="2">
                  <c:v>530.40702740009772</c:v>
                </c:pt>
                <c:pt idx="3">
                  <c:v>527.49909413584282</c:v>
                </c:pt>
                <c:pt idx="4">
                  <c:v>521.30935047335731</c:v>
                </c:pt>
                <c:pt idx="5">
                  <c:v>516.69819915432458</c:v>
                </c:pt>
                <c:pt idx="6">
                  <c:v>510.21766216541357</c:v>
                </c:pt>
                <c:pt idx="7">
                  <c:v>503.03091281232639</c:v>
                </c:pt>
                <c:pt idx="8">
                  <c:v>498.04588435931794</c:v>
                </c:pt>
                <c:pt idx="9">
                  <c:v>492.31310163835826</c:v>
                </c:pt>
                <c:pt idx="10">
                  <c:v>486.62186082117364</c:v>
                </c:pt>
                <c:pt idx="11">
                  <c:v>479.55973717941168</c:v>
                </c:pt>
                <c:pt idx="12">
                  <c:v>475.44708870567973</c:v>
                </c:pt>
                <c:pt idx="13">
                  <c:v>470.295892637571</c:v>
                </c:pt>
                <c:pt idx="14">
                  <c:v>466.14170226006399</c:v>
                </c:pt>
                <c:pt idx="15">
                  <c:v>459.28728813717737</c:v>
                </c:pt>
                <c:pt idx="16">
                  <c:v>452.43287401429075</c:v>
                </c:pt>
                <c:pt idx="17">
                  <c:v>445.82771131405457</c:v>
                </c:pt>
                <c:pt idx="18">
                  <c:v>440.51034763084556</c:v>
                </c:pt>
                <c:pt idx="19">
                  <c:v>436.605408675989</c:v>
                </c:pt>
                <c:pt idx="20">
                  <c:v>429.66791074555221</c:v>
                </c:pt>
                <c:pt idx="21">
                  <c:v>423.10428994909114</c:v>
                </c:pt>
                <c:pt idx="22">
                  <c:v>415.12824442427763</c:v>
                </c:pt>
                <c:pt idx="23">
                  <c:v>408.35691410894117</c:v>
                </c:pt>
                <c:pt idx="24">
                  <c:v>402.29179615778088</c:v>
                </c:pt>
                <c:pt idx="25">
                  <c:v>395.47892393866937</c:v>
                </c:pt>
                <c:pt idx="26">
                  <c:v>390.53543738943603</c:v>
                </c:pt>
                <c:pt idx="27">
                  <c:v>384.92728037980152</c:v>
                </c:pt>
                <c:pt idx="28">
                  <c:v>376.32810629836194</c:v>
                </c:pt>
                <c:pt idx="29">
                  <c:v>368.10280935089804</c:v>
                </c:pt>
                <c:pt idx="30">
                  <c:v>357.67579150335536</c:v>
                </c:pt>
                <c:pt idx="31">
                  <c:v>347.16568984826262</c:v>
                </c:pt>
                <c:pt idx="32">
                  <c:v>335.74166631011826</c:v>
                </c:pt>
                <c:pt idx="33">
                  <c:v>328.34720743815575</c:v>
                </c:pt>
                <c:pt idx="34">
                  <c:v>318.25252482081368</c:v>
                </c:pt>
                <c:pt idx="35">
                  <c:v>304.87603180524104</c:v>
                </c:pt>
                <c:pt idx="36">
                  <c:v>289.96248834999079</c:v>
                </c:pt>
                <c:pt idx="37">
                  <c:v>275.21511250984082</c:v>
                </c:pt>
                <c:pt idx="38">
                  <c:v>262.33712233956902</c:v>
                </c:pt>
                <c:pt idx="39">
                  <c:v>251.24543403162525</c:v>
                </c:pt>
                <c:pt idx="40">
                  <c:v>241.15075141428315</c:v>
                </c:pt>
                <c:pt idx="41">
                  <c:v>231.01452689316599</c:v>
                </c:pt>
                <c:pt idx="42">
                  <c:v>218.55195576064492</c:v>
                </c:pt>
                <c:pt idx="43">
                  <c:v>202.3506132883675</c:v>
                </c:pt>
                <c:pt idx="44">
                  <c:v>186.44006414251555</c:v>
                </c:pt>
                <c:pt idx="45">
                  <c:v>170.82030832308911</c:v>
                </c:pt>
                <c:pt idx="46">
                  <c:v>155.07592679233747</c:v>
                </c:pt>
                <c:pt idx="47">
                  <c:v>145.89516605804693</c:v>
                </c:pt>
                <c:pt idx="48">
                  <c:v>134.22189109725218</c:v>
                </c:pt>
                <c:pt idx="49">
                  <c:v>120.76231427412939</c:v>
                </c:pt>
                <c:pt idx="50">
                  <c:v>106.92886031703098</c:v>
                </c:pt>
                <c:pt idx="51">
                  <c:v>93.635451109008486</c:v>
                </c:pt>
                <c:pt idx="52">
                  <c:v>82.377595185964424</c:v>
                </c:pt>
                <c:pt idx="53">
                  <c:v>68.502599325090941</c:v>
                </c:pt>
                <c:pt idx="54">
                  <c:v>62.022062336179978</c:v>
                </c:pt>
                <c:pt idx="55">
                  <c:v>55.126106309518306</c:v>
                </c:pt>
                <c:pt idx="56">
                  <c:v>47.440854111130292</c:v>
                </c:pt>
                <c:pt idx="57">
                  <c:v>40.212562854268064</c:v>
                </c:pt>
                <c:pt idx="58">
                  <c:v>32.610394463430197</c:v>
                </c:pt>
                <c:pt idx="59">
                  <c:v>27.002237453795704</c:v>
                </c:pt>
                <c:pt idx="60">
                  <c:v>21.601789963036563</c:v>
                </c:pt>
                <c:pt idx="61">
                  <c:v>18.444605276131217</c:v>
                </c:pt>
                <c:pt idx="62">
                  <c:v>15.328962493000946</c:v>
                </c:pt>
                <c:pt idx="63">
                  <c:v>12.337945421195883</c:v>
                </c:pt>
                <c:pt idx="64">
                  <c:v>9.8454311946916633</c:v>
                </c:pt>
                <c:pt idx="65">
                  <c:v>8.3914645625642024</c:v>
                </c:pt>
                <c:pt idx="66">
                  <c:v>6.8544141228866016</c:v>
                </c:pt>
                <c:pt idx="67">
                  <c:v>5.441989394534211</c:v>
                </c:pt>
                <c:pt idx="68">
                  <c:v>4.2372741850571716</c:v>
                </c:pt>
                <c:pt idx="69">
                  <c:v>3.447978013330836</c:v>
                </c:pt>
                <c:pt idx="70">
                  <c:v>2.3263466114039373</c:v>
                </c:pt>
                <c:pt idx="71">
                  <c:v>1.32934092080225</c:v>
                </c:pt>
                <c:pt idx="72">
                  <c:v>0.74775426795126565</c:v>
                </c:pt>
                <c:pt idx="73">
                  <c:v>0.29079332642549216</c:v>
                </c:pt>
                <c:pt idx="74">
                  <c:v>0.16616761510028125</c:v>
                </c:pt>
                <c:pt idx="75">
                  <c:v>0.16616761510028125</c:v>
                </c:pt>
                <c:pt idx="76">
                  <c:v>8.3083807550140623E-2</c:v>
                </c:pt>
                <c:pt idx="77">
                  <c:v>8.3083807550140623E-2</c:v>
                </c:pt>
                <c:pt idx="78">
                  <c:v>8.3083807550140623E-2</c:v>
                </c:pt>
                <c:pt idx="79">
                  <c:v>4.1541903775070312E-2</c:v>
                </c:pt>
                <c:pt idx="80">
                  <c:v>4.1541903775070312E-2</c:v>
                </c:pt>
                <c:pt idx="81">
                  <c:v>4.1541903775070312E-2</c:v>
                </c:pt>
                <c:pt idx="82">
                  <c:v>4.1541903775070312E-2</c:v>
                </c:pt>
                <c:pt idx="83">
                  <c:v>4.1541903775070312E-2</c:v>
                </c:pt>
                <c:pt idx="84">
                  <c:v>4.1541903775070312E-2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F-4CE0-BAC0-7671E3E8B169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'MDS-Addition'!$H$497:$H$595</c:f>
              <c:numCache>
                <c:formatCode>0</c:formatCode>
                <c:ptCount val="99"/>
                <c:pt idx="0">
                  <c:v>281.17554942126117</c:v>
                </c:pt>
                <c:pt idx="1">
                  <c:v>281.17554942126117</c:v>
                </c:pt>
                <c:pt idx="2">
                  <c:v>281.10949925696207</c:v>
                </c:pt>
                <c:pt idx="3">
                  <c:v>279.56832875664981</c:v>
                </c:pt>
                <c:pt idx="4">
                  <c:v>276.28783726312793</c:v>
                </c:pt>
                <c:pt idx="5">
                  <c:v>273.84398118406125</c:v>
                </c:pt>
                <c:pt idx="6">
                  <c:v>270.4093726405082</c:v>
                </c:pt>
                <c:pt idx="7">
                  <c:v>266.60047983259352</c:v>
                </c:pt>
                <c:pt idx="8">
                  <c:v>263.9584732606296</c:v>
                </c:pt>
                <c:pt idx="9">
                  <c:v>260.92016570287103</c:v>
                </c:pt>
                <c:pt idx="10">
                  <c:v>257.90387486654555</c:v>
                </c:pt>
                <c:pt idx="11">
                  <c:v>254.16103222293</c:v>
                </c:pt>
                <c:pt idx="12">
                  <c:v>251.98137680105975</c:v>
                </c:pt>
                <c:pt idx="13">
                  <c:v>249.2513033433637</c:v>
                </c:pt>
                <c:pt idx="14">
                  <c:v>247.04963120006042</c:v>
                </c:pt>
                <c:pt idx="15">
                  <c:v>243.41687216361004</c:v>
                </c:pt>
                <c:pt idx="16">
                  <c:v>239.78411312715963</c:v>
                </c:pt>
                <c:pt idx="17">
                  <c:v>236.28345441930742</c:v>
                </c:pt>
                <c:pt idx="18">
                  <c:v>233.46531407587923</c:v>
                </c:pt>
                <c:pt idx="19">
                  <c:v>231.39574226117415</c:v>
                </c:pt>
                <c:pt idx="20">
                  <c:v>227.71894978185767</c:v>
                </c:pt>
                <c:pt idx="21">
                  <c:v>224.2403077954385</c:v>
                </c:pt>
                <c:pt idx="22">
                  <c:v>220.01309728029622</c:v>
                </c:pt>
                <c:pt idx="23">
                  <c:v>216.42437168671188</c:v>
                </c:pt>
                <c:pt idx="24">
                  <c:v>213.2099303574891</c:v>
                </c:pt>
                <c:pt idx="25">
                  <c:v>209.59918804247172</c:v>
                </c:pt>
                <c:pt idx="26">
                  <c:v>206.97919819194084</c:v>
                </c:pt>
                <c:pt idx="27">
                  <c:v>204.00694079848142</c:v>
                </c:pt>
                <c:pt idx="28">
                  <c:v>199.44947946184362</c:v>
                </c:pt>
                <c:pt idx="29">
                  <c:v>195.09016861810315</c:v>
                </c:pt>
                <c:pt idx="30">
                  <c:v>189.56397153841192</c:v>
                </c:pt>
                <c:pt idx="31">
                  <c:v>183.99374101585465</c:v>
                </c:pt>
                <c:pt idx="32">
                  <c:v>177.93914262177063</c:v>
                </c:pt>
                <c:pt idx="33">
                  <c:v>174.02016620669082</c:v>
                </c:pt>
                <c:pt idx="34">
                  <c:v>168.67010289846385</c:v>
                </c:pt>
                <c:pt idx="35">
                  <c:v>161.5807185970273</c:v>
                </c:pt>
                <c:pt idx="36">
                  <c:v>153.67671560256855</c:v>
                </c:pt>
                <c:pt idx="37">
                  <c:v>145.86077949384193</c:v>
                </c:pt>
                <c:pt idx="38">
                  <c:v>139.03559584960178</c:v>
                </c:pt>
                <c:pt idx="39">
                  <c:v>133.15713122698205</c:v>
                </c:pt>
                <c:pt idx="40">
                  <c:v>127.80706791875508</c:v>
                </c:pt>
                <c:pt idx="41">
                  <c:v>122.4349878890951</c:v>
                </c:pt>
                <c:pt idx="42">
                  <c:v>115.82997145918527</c:v>
                </c:pt>
                <c:pt idx="43">
                  <c:v>107.2434501003025</c:v>
                </c:pt>
                <c:pt idx="44">
                  <c:v>98.811045791450951</c:v>
                </c:pt>
                <c:pt idx="45">
                  <c:v>90.532758532630652</c:v>
                </c:pt>
                <c:pt idx="46">
                  <c:v>82.188421109511239</c:v>
                </c:pt>
                <c:pt idx="47">
                  <c:v>77.322725672811004</c:v>
                </c:pt>
                <c:pt idx="48">
                  <c:v>71.136026950128795</c:v>
                </c:pt>
                <c:pt idx="49">
                  <c:v>64.00260920582619</c:v>
                </c:pt>
                <c:pt idx="50">
                  <c:v>56.671040968626286</c:v>
                </c:pt>
                <c:pt idx="51">
                  <c:v>49.625690110055807</c:v>
                </c:pt>
                <c:pt idx="52">
                  <c:v>43.659158601703929</c:v>
                </c:pt>
                <c:pt idx="53">
                  <c:v>36.305573643070993</c:v>
                </c:pt>
                <c:pt idx="54">
                  <c:v>32.870965099517889</c:v>
                </c:pt>
                <c:pt idx="55">
                  <c:v>29.21618934163445</c:v>
                </c:pt>
                <c:pt idx="56">
                  <c:v>25.143095876523393</c:v>
                </c:pt>
                <c:pt idx="57">
                  <c:v>21.312186347175697</c:v>
                </c:pt>
                <c:pt idx="58">
                  <c:v>17.283126324930706</c:v>
                </c:pt>
                <c:pt idx="59">
                  <c:v>14.310868931471283</c:v>
                </c:pt>
                <c:pt idx="60">
                  <c:v>11.448695145177027</c:v>
                </c:pt>
                <c:pt idx="61">
                  <c:v>9.7754243162665393</c:v>
                </c:pt>
                <c:pt idx="62">
                  <c:v>8.1241702087890832</c:v>
                </c:pt>
                <c:pt idx="63">
                  <c:v>6.5389662656107248</c:v>
                </c:pt>
                <c:pt idx="64">
                  <c:v>5.2179629796287603</c:v>
                </c:pt>
                <c:pt idx="65">
                  <c:v>4.4473777294726142</c:v>
                </c:pt>
                <c:pt idx="66">
                  <c:v>3.6327590364504028</c:v>
                </c:pt>
                <c:pt idx="67">
                  <c:v>2.8841905077272894</c:v>
                </c:pt>
                <c:pt idx="68">
                  <c:v>2.2457055861693398</c:v>
                </c:pt>
                <c:pt idx="69">
                  <c:v>1.8273878789417177</c:v>
                </c:pt>
                <c:pt idx="70">
                  <c:v>1.2329364002498338</c:v>
                </c:pt>
                <c:pt idx="71">
                  <c:v>0.70453508585704783</c:v>
                </c:pt>
                <c:pt idx="72">
                  <c:v>0.39630098579458939</c:v>
                </c:pt>
                <c:pt idx="73">
                  <c:v>0.15411705003122922</c:v>
                </c:pt>
                <c:pt idx="74">
                  <c:v>8.8066885732130978E-2</c:v>
                </c:pt>
                <c:pt idx="75">
                  <c:v>8.8066885732130978E-2</c:v>
                </c:pt>
                <c:pt idx="76">
                  <c:v>4.4033442866065489E-2</c:v>
                </c:pt>
                <c:pt idx="77">
                  <c:v>4.4033442866065489E-2</c:v>
                </c:pt>
                <c:pt idx="78">
                  <c:v>4.4033442866065489E-2</c:v>
                </c:pt>
                <c:pt idx="79">
                  <c:v>2.2016721433032745E-2</c:v>
                </c:pt>
                <c:pt idx="80">
                  <c:v>2.2016721433032745E-2</c:v>
                </c:pt>
                <c:pt idx="81">
                  <c:v>2.2016721433032745E-2</c:v>
                </c:pt>
                <c:pt idx="82">
                  <c:v>2.2016721433032745E-2</c:v>
                </c:pt>
                <c:pt idx="83">
                  <c:v>2.2016721433032745E-2</c:v>
                </c:pt>
                <c:pt idx="84">
                  <c:v>2.2016721433032745E-2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F-4CE0-BAC0-7671E3E8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95408"/>
        <c:axId val="516991800"/>
      </c:lineChart>
      <c:dateAx>
        <c:axId val="516995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1800"/>
        <c:crosses val="autoZero"/>
        <c:auto val="1"/>
        <c:lblOffset val="100"/>
        <c:baseTimeUnit val="days"/>
      </c:dateAx>
      <c:valAx>
        <c:axId val="5169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Swansea</a:t>
            </a:r>
            <a:r>
              <a:rPr lang="en-GB" baseline="0"/>
              <a:t> Bay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'MDS-Addition'!$C$596:$C$694</c:f>
              <c:numCache>
                <c:formatCode>General</c:formatCode>
                <c:ptCount val="99"/>
                <c:pt idx="0">
                  <c:v>1825</c:v>
                </c:pt>
                <c:pt idx="1">
                  <c:v>1825</c:v>
                </c:pt>
                <c:pt idx="2">
                  <c:v>1825</c:v>
                </c:pt>
                <c:pt idx="3">
                  <c:v>1821</c:v>
                </c:pt>
                <c:pt idx="4">
                  <c:v>1809</c:v>
                </c:pt>
                <c:pt idx="5">
                  <c:v>1804</c:v>
                </c:pt>
                <c:pt idx="6">
                  <c:v>1777</c:v>
                </c:pt>
                <c:pt idx="7">
                  <c:v>1768</c:v>
                </c:pt>
                <c:pt idx="8">
                  <c:v>1762</c:v>
                </c:pt>
                <c:pt idx="9">
                  <c:v>1752</c:v>
                </c:pt>
                <c:pt idx="10">
                  <c:v>1746</c:v>
                </c:pt>
                <c:pt idx="11">
                  <c:v>1734</c:v>
                </c:pt>
                <c:pt idx="12">
                  <c:v>1713</c:v>
                </c:pt>
                <c:pt idx="13">
                  <c:v>1701</c:v>
                </c:pt>
                <c:pt idx="14">
                  <c:v>1690</c:v>
                </c:pt>
                <c:pt idx="15">
                  <c:v>1679</c:v>
                </c:pt>
                <c:pt idx="16">
                  <c:v>1669</c:v>
                </c:pt>
                <c:pt idx="17">
                  <c:v>1657</c:v>
                </c:pt>
                <c:pt idx="18">
                  <c:v>1645</c:v>
                </c:pt>
                <c:pt idx="19">
                  <c:v>1638</c:v>
                </c:pt>
                <c:pt idx="20">
                  <c:v>1628</c:v>
                </c:pt>
                <c:pt idx="21">
                  <c:v>1608</c:v>
                </c:pt>
                <c:pt idx="22">
                  <c:v>1584</c:v>
                </c:pt>
                <c:pt idx="23">
                  <c:v>1552</c:v>
                </c:pt>
                <c:pt idx="24">
                  <c:v>1532</c:v>
                </c:pt>
                <c:pt idx="25">
                  <c:v>1514</c:v>
                </c:pt>
                <c:pt idx="26">
                  <c:v>1493</c:v>
                </c:pt>
                <c:pt idx="27">
                  <c:v>1471</c:v>
                </c:pt>
                <c:pt idx="28">
                  <c:v>1424</c:v>
                </c:pt>
                <c:pt idx="29">
                  <c:v>1380</c:v>
                </c:pt>
                <c:pt idx="30">
                  <c:v>1336</c:v>
                </c:pt>
                <c:pt idx="31">
                  <c:v>1292</c:v>
                </c:pt>
                <c:pt idx="32">
                  <c:v>1260</c:v>
                </c:pt>
                <c:pt idx="33">
                  <c:v>1223</c:v>
                </c:pt>
                <c:pt idx="34">
                  <c:v>1183</c:v>
                </c:pt>
                <c:pt idx="35">
                  <c:v>1127</c:v>
                </c:pt>
                <c:pt idx="36">
                  <c:v>1059</c:v>
                </c:pt>
                <c:pt idx="37">
                  <c:v>987</c:v>
                </c:pt>
                <c:pt idx="38">
                  <c:v>945</c:v>
                </c:pt>
                <c:pt idx="39">
                  <c:v>894</c:v>
                </c:pt>
                <c:pt idx="40">
                  <c:v>836</c:v>
                </c:pt>
                <c:pt idx="41">
                  <c:v>805</c:v>
                </c:pt>
                <c:pt idx="42">
                  <c:v>740</c:v>
                </c:pt>
                <c:pt idx="43">
                  <c:v>678</c:v>
                </c:pt>
                <c:pt idx="44">
                  <c:v>606</c:v>
                </c:pt>
                <c:pt idx="45">
                  <c:v>544</c:v>
                </c:pt>
                <c:pt idx="46">
                  <c:v>490</c:v>
                </c:pt>
                <c:pt idx="47">
                  <c:v>442</c:v>
                </c:pt>
                <c:pt idx="48">
                  <c:v>387</c:v>
                </c:pt>
                <c:pt idx="49">
                  <c:v>327</c:v>
                </c:pt>
                <c:pt idx="50">
                  <c:v>287</c:v>
                </c:pt>
                <c:pt idx="51">
                  <c:v>254</c:v>
                </c:pt>
                <c:pt idx="52">
                  <c:v>223</c:v>
                </c:pt>
                <c:pt idx="53">
                  <c:v>172</c:v>
                </c:pt>
                <c:pt idx="54">
                  <c:v>154</c:v>
                </c:pt>
                <c:pt idx="55">
                  <c:v>140</c:v>
                </c:pt>
                <c:pt idx="56">
                  <c:v>110</c:v>
                </c:pt>
                <c:pt idx="57">
                  <c:v>95</c:v>
                </c:pt>
                <c:pt idx="58">
                  <c:v>84</c:v>
                </c:pt>
                <c:pt idx="59">
                  <c:v>70</c:v>
                </c:pt>
                <c:pt idx="60">
                  <c:v>60</c:v>
                </c:pt>
                <c:pt idx="61">
                  <c:v>52</c:v>
                </c:pt>
                <c:pt idx="62">
                  <c:v>47</c:v>
                </c:pt>
                <c:pt idx="63">
                  <c:v>41</c:v>
                </c:pt>
                <c:pt idx="64">
                  <c:v>36</c:v>
                </c:pt>
                <c:pt idx="65">
                  <c:v>33</c:v>
                </c:pt>
                <c:pt idx="66">
                  <c:v>31</c:v>
                </c:pt>
                <c:pt idx="67">
                  <c:v>29</c:v>
                </c:pt>
                <c:pt idx="68">
                  <c:v>28</c:v>
                </c:pt>
                <c:pt idx="69">
                  <c:v>28</c:v>
                </c:pt>
                <c:pt idx="70">
                  <c:v>24</c:v>
                </c:pt>
                <c:pt idx="71">
                  <c:v>13</c:v>
                </c:pt>
                <c:pt idx="72">
                  <c:v>9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3-4D3A-87E1-608C9EE1F37F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'MDS-Addition'!$F$596:$F$694</c:f>
              <c:numCache>
                <c:formatCode>0</c:formatCode>
                <c:ptCount val="99"/>
                <c:pt idx="0">
                  <c:v>2257.1550468827718</c:v>
                </c:pt>
                <c:pt idx="1">
                  <c:v>2257.1550468827718</c:v>
                </c:pt>
                <c:pt idx="2">
                  <c:v>2256.6248248844436</c:v>
                </c:pt>
                <c:pt idx="3">
                  <c:v>2244.2529782567876</c:v>
                </c:pt>
                <c:pt idx="4">
                  <c:v>2217.9186190064916</c:v>
                </c:pt>
                <c:pt idx="5">
                  <c:v>2198.3004050683512</c:v>
                </c:pt>
                <c:pt idx="6">
                  <c:v>2170.7288611552895</c:v>
                </c:pt>
                <c:pt idx="7">
                  <c:v>2140.1527259183686</c:v>
                </c:pt>
                <c:pt idx="8">
                  <c:v>2118.943845985244</c:v>
                </c:pt>
                <c:pt idx="9">
                  <c:v>2094.5536340621506</c:v>
                </c:pt>
                <c:pt idx="10">
                  <c:v>2070.340162805167</c:v>
                </c:pt>
                <c:pt idx="11">
                  <c:v>2040.2942495665741</c:v>
                </c:pt>
                <c:pt idx="12">
                  <c:v>2022.7969236217464</c:v>
                </c:pt>
                <c:pt idx="13">
                  <c:v>2000.8810810241844</c:v>
                </c:pt>
                <c:pt idx="14">
                  <c:v>1983.2070144132474</c:v>
                </c:pt>
                <c:pt idx="15">
                  <c:v>1954.0448045052012</c:v>
                </c:pt>
                <c:pt idx="16">
                  <c:v>1924.882594597155</c:v>
                </c:pt>
                <c:pt idx="17">
                  <c:v>1896.7808286857651</c:v>
                </c:pt>
                <c:pt idx="18">
                  <c:v>1874.1580234237656</c:v>
                </c:pt>
                <c:pt idx="19">
                  <c:v>1857.5444008094848</c:v>
                </c:pt>
                <c:pt idx="20">
                  <c:v>1828.0287095692199</c:v>
                </c:pt>
                <c:pt idx="21">
                  <c:v>1800.1036843239394</c:v>
                </c:pt>
                <c:pt idx="22">
                  <c:v>1766.1694764309402</c:v>
                </c:pt>
                <c:pt idx="23">
                  <c:v>1737.3607478551128</c:v>
                </c:pt>
                <c:pt idx="24">
                  <c:v>1711.5566106031447</c:v>
                </c:pt>
                <c:pt idx="25">
                  <c:v>1682.571141361208</c:v>
                </c:pt>
                <c:pt idx="26">
                  <c:v>1661.5390020941929</c:v>
                </c:pt>
                <c:pt idx="27">
                  <c:v>1637.6790121694278</c:v>
                </c:pt>
                <c:pt idx="28">
                  <c:v>1601.0936942847882</c:v>
                </c:pt>
                <c:pt idx="29">
                  <c:v>1566.0990423951328</c:v>
                </c:pt>
                <c:pt idx="30">
                  <c:v>1521.7371352016808</c:v>
                </c:pt>
                <c:pt idx="31">
                  <c:v>1477.02174667601</c:v>
                </c:pt>
                <c:pt idx="32">
                  <c:v>1428.418063495933</c:v>
                </c:pt>
                <c:pt idx="33">
                  <c:v>1396.9582249284651</c:v>
                </c:pt>
                <c:pt idx="34">
                  <c:v>1354.0102430638881</c:v>
                </c:pt>
                <c:pt idx="35">
                  <c:v>1297.0997485766707</c:v>
                </c:pt>
                <c:pt idx="36">
                  <c:v>1233.6498494434068</c:v>
                </c:pt>
                <c:pt idx="37">
                  <c:v>1170.9069129745801</c:v>
                </c:pt>
                <c:pt idx="38">
                  <c:v>1116.1173064806753</c:v>
                </c:pt>
                <c:pt idx="39">
                  <c:v>1068.9275486294732</c:v>
                </c:pt>
                <c:pt idx="40">
                  <c:v>1025.9795667648962</c:v>
                </c:pt>
                <c:pt idx="41">
                  <c:v>982.85484423420985</c:v>
                </c:pt>
                <c:pt idx="42">
                  <c:v>929.83264440139862</c:v>
                </c:pt>
                <c:pt idx="43">
                  <c:v>860.90378461874411</c:v>
                </c:pt>
                <c:pt idx="44">
                  <c:v>793.21210949885517</c:v>
                </c:pt>
                <c:pt idx="45">
                  <c:v>726.7576190417318</c:v>
                </c:pt>
                <c:pt idx="46">
                  <c:v>659.77290658628044</c:v>
                </c:pt>
                <c:pt idx="47">
                  <c:v>620.71321937610946</c:v>
                </c:pt>
                <c:pt idx="48">
                  <c:v>571.04909219937633</c:v>
                </c:pt>
                <c:pt idx="49">
                  <c:v>513.78511637994029</c:v>
                </c:pt>
                <c:pt idx="50">
                  <c:v>454.93047456551989</c:v>
                </c:pt>
                <c:pt idx="51">
                  <c:v>398.37346141052132</c:v>
                </c:pt>
                <c:pt idx="52">
                  <c:v>350.47674089488186</c:v>
                </c:pt>
                <c:pt idx="53">
                  <c:v>291.44535841435209</c:v>
                </c:pt>
                <c:pt idx="54">
                  <c:v>263.87381450129027</c:v>
                </c:pt>
                <c:pt idx="55">
                  <c:v>234.53486392713478</c:v>
                </c:pt>
                <c:pt idx="56">
                  <c:v>201.8378406969012</c:v>
                </c:pt>
                <c:pt idx="57">
                  <c:v>171.08496479387074</c:v>
                </c:pt>
                <c:pt idx="58">
                  <c:v>138.74142289585592</c:v>
                </c:pt>
                <c:pt idx="59">
                  <c:v>114.88143297109089</c:v>
                </c:pt>
                <c:pt idx="60">
                  <c:v>91.905146376872707</c:v>
                </c:pt>
                <c:pt idx="61">
                  <c:v>78.472855752560534</c:v>
                </c:pt>
                <c:pt idx="62">
                  <c:v>65.217305794357742</c:v>
                </c:pt>
                <c:pt idx="63">
                  <c:v>52.491977834483066</c:v>
                </c:pt>
                <c:pt idx="64">
                  <c:v>41.887537867920827</c:v>
                </c:pt>
                <c:pt idx="65">
                  <c:v>35.701614554092856</c:v>
                </c:pt>
                <c:pt idx="66">
                  <c:v>29.162209908046147</c:v>
                </c:pt>
                <c:pt idx="67">
                  <c:v>23.153027260327548</c:v>
                </c:pt>
                <c:pt idx="68">
                  <c:v>18.027547943155799</c:v>
                </c:pt>
                <c:pt idx="69">
                  <c:v>14.669475287077759</c:v>
                </c:pt>
                <c:pt idx="70">
                  <c:v>9.8974773021247522</c:v>
                </c:pt>
                <c:pt idx="71">
                  <c:v>5.6557013154998588</c:v>
                </c:pt>
                <c:pt idx="72">
                  <c:v>3.1813319899686707</c:v>
                </c:pt>
                <c:pt idx="73">
                  <c:v>1.237184662765594</c:v>
                </c:pt>
                <c:pt idx="74">
                  <c:v>0.70696266443748235</c:v>
                </c:pt>
                <c:pt idx="75">
                  <c:v>0.70696266443748235</c:v>
                </c:pt>
                <c:pt idx="76">
                  <c:v>0.35348133221874117</c:v>
                </c:pt>
                <c:pt idx="77">
                  <c:v>0.35348133221874117</c:v>
                </c:pt>
                <c:pt idx="78">
                  <c:v>0.35348133221874117</c:v>
                </c:pt>
                <c:pt idx="79">
                  <c:v>0.17674066610937059</c:v>
                </c:pt>
                <c:pt idx="80">
                  <c:v>0.17674066610937059</c:v>
                </c:pt>
                <c:pt idx="81">
                  <c:v>0.17674066610937059</c:v>
                </c:pt>
                <c:pt idx="82">
                  <c:v>0.17674066610937059</c:v>
                </c:pt>
                <c:pt idx="83">
                  <c:v>0.17674066610937059</c:v>
                </c:pt>
                <c:pt idx="84">
                  <c:v>0.17674066610937059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3-4D3A-87E1-608C9EE1F37F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'MDS-Addition'!$G$596:$G$694</c:f>
              <c:numCache>
                <c:formatCode>0</c:formatCode>
                <c:ptCount val="99"/>
                <c:pt idx="0">
                  <c:v>2289.0322824391628</c:v>
                </c:pt>
                <c:pt idx="1">
                  <c:v>2289.0322824391628</c:v>
                </c:pt>
                <c:pt idx="2">
                  <c:v>2288.4945722483149</c:v>
                </c:pt>
                <c:pt idx="3">
                  <c:v>2275.9480011285323</c:v>
                </c:pt>
                <c:pt idx="4">
                  <c:v>2249.2417283164241</c:v>
                </c:pt>
                <c:pt idx="5">
                  <c:v>2229.3464512550549</c:v>
                </c:pt>
                <c:pt idx="6">
                  <c:v>2201.3855213309685</c:v>
                </c:pt>
                <c:pt idx="7">
                  <c:v>2170.3775669920774</c:v>
                </c:pt>
                <c:pt idx="8">
                  <c:v>2148.8691593581648</c:v>
                </c:pt>
                <c:pt idx="9">
                  <c:v>2124.1344905791652</c:v>
                </c:pt>
                <c:pt idx="10">
                  <c:v>2099.579058530448</c:v>
                </c:pt>
                <c:pt idx="11">
                  <c:v>2069.1088143824049</c:v>
                </c:pt>
                <c:pt idx="12">
                  <c:v>2051.3643780844268</c:v>
                </c:pt>
                <c:pt idx="13">
                  <c:v>2029.1390235293838</c:v>
                </c:pt>
                <c:pt idx="14">
                  <c:v>2011.2153505011233</c:v>
                </c:pt>
                <c:pt idx="15">
                  <c:v>1981.6412900044932</c:v>
                </c:pt>
                <c:pt idx="16">
                  <c:v>1952.0672295078632</c:v>
                </c:pt>
                <c:pt idx="17">
                  <c:v>1923.5685893929287</c:v>
                </c:pt>
                <c:pt idx="18">
                  <c:v>1900.6262879167552</c:v>
                </c:pt>
                <c:pt idx="19">
                  <c:v>1883.7780352701902</c:v>
                </c:pt>
                <c:pt idx="20">
                  <c:v>1853.8455013129951</c:v>
                </c:pt>
                <c:pt idx="21">
                  <c:v>1825.5260979283432</c:v>
                </c:pt>
                <c:pt idx="22">
                  <c:v>1791.1126457140829</c:v>
                </c:pt>
                <c:pt idx="23">
                  <c:v>1761.8970586780181</c:v>
                </c:pt>
                <c:pt idx="24">
                  <c:v>1735.7284960567576</c:v>
                </c:pt>
                <c:pt idx="25">
                  <c:v>1706.3336722904103</c:v>
                </c:pt>
                <c:pt idx="26">
                  <c:v>1685.00450138678</c:v>
                </c:pt>
                <c:pt idx="27">
                  <c:v>1660.8075427986282</c:v>
                </c:pt>
                <c:pt idx="28">
                  <c:v>1623.7055396301289</c:v>
                </c:pt>
                <c:pt idx="29">
                  <c:v>1588.2166670341728</c:v>
                </c:pt>
                <c:pt idx="30">
                  <c:v>1543.2282477332387</c:v>
                </c:pt>
                <c:pt idx="31">
                  <c:v>1497.8813549717393</c:v>
                </c:pt>
                <c:pt idx="32">
                  <c:v>1448.5912541440227</c:v>
                </c:pt>
                <c:pt idx="33">
                  <c:v>1416.6871161537188</c:v>
                </c:pt>
                <c:pt idx="34">
                  <c:v>1373.1325906950456</c:v>
                </c:pt>
                <c:pt idx="35">
                  <c:v>1315.4183635440463</c:v>
                </c:pt>
                <c:pt idx="36">
                  <c:v>1251.0723773725906</c:v>
                </c:pt>
                <c:pt idx="37">
                  <c:v>1187.4433381222655</c:v>
                </c:pt>
                <c:pt idx="38">
                  <c:v>1131.8799517346577</c:v>
                </c:pt>
                <c:pt idx="39">
                  <c:v>1084.0237447492018</c:v>
                </c:pt>
                <c:pt idx="40">
                  <c:v>1040.4692192905286</c:v>
                </c:pt>
                <c:pt idx="41">
                  <c:v>996.73545710157259</c:v>
                </c:pt>
                <c:pt idx="42">
                  <c:v>942.96443801679072</c:v>
                </c:pt>
                <c:pt idx="43">
                  <c:v>873.0621132065744</c:v>
                </c:pt>
                <c:pt idx="44">
                  <c:v>804.41444550833626</c:v>
                </c:pt>
                <c:pt idx="45">
                  <c:v>737.02143492207631</c:v>
                </c:pt>
                <c:pt idx="46">
                  <c:v>669.09071414496862</c:v>
                </c:pt>
                <c:pt idx="47">
                  <c:v>629.47939675251268</c:v>
                </c:pt>
                <c:pt idx="48">
                  <c:v>579.11387554310033</c:v>
                </c:pt>
                <c:pt idx="49">
                  <c:v>521.04117493153603</c:v>
                </c:pt>
                <c:pt idx="50">
                  <c:v>461.35534374742815</c:v>
                </c:pt>
                <c:pt idx="51">
                  <c:v>403.99959005699418</c:v>
                </c:pt>
                <c:pt idx="52">
                  <c:v>355.42643615040794</c:v>
                </c:pt>
                <c:pt idx="53">
                  <c:v>295.56136823601747</c:v>
                </c:pt>
                <c:pt idx="54">
                  <c:v>267.60043831193093</c:v>
                </c:pt>
                <c:pt idx="55">
                  <c:v>237.84714108501831</c:v>
                </c:pt>
                <c:pt idx="56">
                  <c:v>204.68834598273619</c:v>
                </c:pt>
                <c:pt idx="57">
                  <c:v>173.50115491356271</c:v>
                </c:pt>
                <c:pt idx="58">
                  <c:v>140.7008332718458</c:v>
                </c:pt>
                <c:pt idx="59">
                  <c:v>116.50387468369398</c:v>
                </c:pt>
                <c:pt idx="60">
                  <c:v>93.203099746955175</c:v>
                </c:pt>
                <c:pt idx="61">
                  <c:v>79.581108245477111</c:v>
                </c:pt>
                <c:pt idx="62">
                  <c:v>66.138353474281658</c:v>
                </c:pt>
                <c:pt idx="63">
                  <c:v>53.233308893934016</c:v>
                </c:pt>
                <c:pt idx="64">
                  <c:v>42.479105076977646</c:v>
                </c:pt>
                <c:pt idx="65">
                  <c:v>36.205819517086432</c:v>
                </c:pt>
                <c:pt idx="66">
                  <c:v>29.574060496630008</c:v>
                </c:pt>
                <c:pt idx="67">
                  <c:v>23.480011667021401</c:v>
                </c:pt>
                <c:pt idx="68">
                  <c:v>18.282146488825823</c:v>
                </c:pt>
                <c:pt idx="69">
                  <c:v>14.876648613456307</c:v>
                </c:pt>
                <c:pt idx="70">
                  <c:v>10.037256895825942</c:v>
                </c:pt>
                <c:pt idx="71">
                  <c:v>5.7355753690433957</c:v>
                </c:pt>
                <c:pt idx="72">
                  <c:v>3.2262611450869101</c:v>
                </c:pt>
                <c:pt idx="73">
                  <c:v>1.2546571119782428</c:v>
                </c:pt>
                <c:pt idx="74">
                  <c:v>0.71694692113042446</c:v>
                </c:pt>
                <c:pt idx="75">
                  <c:v>0.71694692113042446</c:v>
                </c:pt>
                <c:pt idx="76">
                  <c:v>0.35847346056521223</c:v>
                </c:pt>
                <c:pt idx="77">
                  <c:v>0.35847346056521223</c:v>
                </c:pt>
                <c:pt idx="78">
                  <c:v>0.35847346056521223</c:v>
                </c:pt>
                <c:pt idx="79">
                  <c:v>0.17923673028260612</c:v>
                </c:pt>
                <c:pt idx="80">
                  <c:v>0.17923673028260612</c:v>
                </c:pt>
                <c:pt idx="81">
                  <c:v>0.17923673028260612</c:v>
                </c:pt>
                <c:pt idx="82">
                  <c:v>0.17923673028260612</c:v>
                </c:pt>
                <c:pt idx="83">
                  <c:v>0.17923673028260612</c:v>
                </c:pt>
                <c:pt idx="84">
                  <c:v>0.17923673028260612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3-4D3A-87E1-608C9EE1F37F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'MDS-Addition'!$H$596:$H$694</c:f>
              <c:numCache>
                <c:formatCode>0</c:formatCode>
                <c:ptCount val="99"/>
                <c:pt idx="0">
                  <c:v>2082.5758759969185</c:v>
                </c:pt>
                <c:pt idx="1">
                  <c:v>2082.5758759969185</c:v>
                </c:pt>
                <c:pt idx="2">
                  <c:v>2082.0866639048359</c:v>
                </c:pt>
                <c:pt idx="3">
                  <c:v>2070.6717150895679</c:v>
                </c:pt>
                <c:pt idx="4">
                  <c:v>2046.3741811827838</c:v>
                </c:pt>
                <c:pt idx="5">
                  <c:v>2028.2733337757165</c:v>
                </c:pt>
                <c:pt idx="6">
                  <c:v>2002.8343049874054</c:v>
                </c:pt>
                <c:pt idx="7">
                  <c:v>1974.623074343958</c:v>
                </c:pt>
                <c:pt idx="8">
                  <c:v>1955.0545906606419</c:v>
                </c:pt>
                <c:pt idx="9">
                  <c:v>1932.5508344248283</c:v>
                </c:pt>
                <c:pt idx="10">
                  <c:v>1910.2101488863759</c:v>
                </c:pt>
                <c:pt idx="11">
                  <c:v>1882.4881303350112</c:v>
                </c:pt>
                <c:pt idx="12">
                  <c:v>1866.3441312962755</c:v>
                </c:pt>
                <c:pt idx="13">
                  <c:v>1846.1233648235154</c:v>
                </c:pt>
                <c:pt idx="14">
                  <c:v>1829.8162950874187</c:v>
                </c:pt>
                <c:pt idx="15">
                  <c:v>1802.9096300228591</c:v>
                </c:pt>
                <c:pt idx="16">
                  <c:v>1776.0029649582993</c:v>
                </c:pt>
                <c:pt idx="17">
                  <c:v>1750.0747240779056</c:v>
                </c:pt>
                <c:pt idx="18">
                  <c:v>1729.2016748157016</c:v>
                </c:pt>
                <c:pt idx="19">
                  <c:v>1713.8730292637706</c:v>
                </c:pt>
                <c:pt idx="20">
                  <c:v>1686.640222804489</c:v>
                </c:pt>
                <c:pt idx="21">
                  <c:v>1660.8750526214562</c:v>
                </c:pt>
                <c:pt idx="22">
                  <c:v>1629.5654787281503</c:v>
                </c:pt>
                <c:pt idx="23">
                  <c:v>1602.9849550583126</c:v>
                </c:pt>
                <c:pt idx="24">
                  <c:v>1579.1766332436114</c:v>
                </c:pt>
                <c:pt idx="25">
                  <c:v>1552.4330388764126</c:v>
                </c:pt>
                <c:pt idx="26">
                  <c:v>1533.0276258904576</c:v>
                </c:pt>
                <c:pt idx="27">
                  <c:v>1511.0130817467268</c:v>
                </c:pt>
                <c:pt idx="28">
                  <c:v>1477.2574473930065</c:v>
                </c:pt>
                <c:pt idx="29">
                  <c:v>1444.969449315535</c:v>
                </c:pt>
                <c:pt idx="30">
                  <c:v>1404.0387042779321</c:v>
                </c:pt>
                <c:pt idx="31">
                  <c:v>1362.7818178456073</c:v>
                </c:pt>
                <c:pt idx="32">
                  <c:v>1317.9373760713411</c:v>
                </c:pt>
                <c:pt idx="33">
                  <c:v>1288.9107919410887</c:v>
                </c:pt>
                <c:pt idx="34">
                  <c:v>1249.2846124823736</c:v>
                </c:pt>
                <c:pt idx="35">
                  <c:v>1196.7758479321421</c:v>
                </c:pt>
                <c:pt idx="36">
                  <c:v>1138.2334675795546</c:v>
                </c:pt>
                <c:pt idx="37">
                  <c:v>1080.3433700164112</c:v>
                </c:pt>
                <c:pt idx="38">
                  <c:v>1029.7914538345112</c:v>
                </c:pt>
                <c:pt idx="39">
                  <c:v>986.25157763913273</c:v>
                </c:pt>
                <c:pt idx="40">
                  <c:v>946.62539818041762</c:v>
                </c:pt>
                <c:pt idx="41">
                  <c:v>906.83614802434147</c:v>
                </c:pt>
                <c:pt idx="42">
                  <c:v>857.91493881605118</c:v>
                </c:pt>
                <c:pt idx="43">
                  <c:v>794.31736684527368</c:v>
                </c:pt>
                <c:pt idx="44">
                  <c:v>731.8612897560231</c:v>
                </c:pt>
                <c:pt idx="45">
                  <c:v>670.5467075482992</c:v>
                </c:pt>
                <c:pt idx="46">
                  <c:v>608.74291324849253</c:v>
                </c:pt>
                <c:pt idx="47">
                  <c:v>572.70428913171861</c:v>
                </c:pt>
                <c:pt idx="48">
                  <c:v>526.88142317328663</c:v>
                </c:pt>
                <c:pt idx="49">
                  <c:v>474.04651722833313</c:v>
                </c:pt>
                <c:pt idx="50">
                  <c:v>419.74397500713087</c:v>
                </c:pt>
                <c:pt idx="51">
                  <c:v>367.56135185162123</c:v>
                </c:pt>
                <c:pt idx="52">
                  <c:v>323.36919286679898</c:v>
                </c:pt>
                <c:pt idx="53">
                  <c:v>268.90357994823574</c:v>
                </c:pt>
                <c:pt idx="54">
                  <c:v>243.46455115992481</c:v>
                </c:pt>
                <c:pt idx="55">
                  <c:v>216.39481539800417</c:v>
                </c:pt>
                <c:pt idx="56">
                  <c:v>186.22673638622513</c:v>
                </c:pt>
                <c:pt idx="57">
                  <c:v>157.85243504541674</c:v>
                </c:pt>
                <c:pt idx="58">
                  <c:v>128.01049742835966</c:v>
                </c:pt>
                <c:pt idx="59">
                  <c:v>105.99595328462901</c:v>
                </c:pt>
                <c:pt idx="60">
                  <c:v>84.796762627703217</c:v>
                </c:pt>
                <c:pt idx="61">
                  <c:v>72.403389628269665</c:v>
                </c:pt>
                <c:pt idx="62">
                  <c:v>60.173087326197084</c:v>
                </c:pt>
                <c:pt idx="63">
                  <c:v>48.431997116207413</c:v>
                </c:pt>
                <c:pt idx="64">
                  <c:v>38.647755274549347</c:v>
                </c:pt>
                <c:pt idx="65">
                  <c:v>32.940280866915479</c:v>
                </c:pt>
                <c:pt idx="66">
                  <c:v>26.906665064559672</c:v>
                </c:pt>
                <c:pt idx="67">
                  <c:v>21.362261354286769</c:v>
                </c:pt>
                <c:pt idx="68">
                  <c:v>16.633211130818708</c:v>
                </c:pt>
                <c:pt idx="69">
                  <c:v>13.53486788096032</c:v>
                </c:pt>
                <c:pt idx="70">
                  <c:v>9.1319590522141922</c:v>
                </c:pt>
                <c:pt idx="71">
                  <c:v>5.2182623155509669</c:v>
                </c:pt>
                <c:pt idx="72">
                  <c:v>2.9352725524974188</c:v>
                </c:pt>
                <c:pt idx="73">
                  <c:v>1.141494881526774</c:v>
                </c:pt>
                <c:pt idx="74">
                  <c:v>0.65228278944387086</c:v>
                </c:pt>
                <c:pt idx="75">
                  <c:v>0.65228278944387086</c:v>
                </c:pt>
                <c:pt idx="76">
                  <c:v>0.32614139472193543</c:v>
                </c:pt>
                <c:pt idx="77">
                  <c:v>0.32614139472193543</c:v>
                </c:pt>
                <c:pt idx="78">
                  <c:v>0.32614139472193543</c:v>
                </c:pt>
                <c:pt idx="79">
                  <c:v>0.16307069736096771</c:v>
                </c:pt>
                <c:pt idx="80">
                  <c:v>0.16307069736096771</c:v>
                </c:pt>
                <c:pt idx="81">
                  <c:v>0.16307069736096771</c:v>
                </c:pt>
                <c:pt idx="82">
                  <c:v>0.16307069736096771</c:v>
                </c:pt>
                <c:pt idx="83">
                  <c:v>0.16307069736096771</c:v>
                </c:pt>
                <c:pt idx="84">
                  <c:v>0.16307069736096771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E3-4D3A-87E1-608C9EE1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972056"/>
        <c:axId val="617968120"/>
      </c:lineChart>
      <c:dateAx>
        <c:axId val="617972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968120"/>
        <c:crosses val="autoZero"/>
        <c:auto val="1"/>
        <c:lblOffset val="100"/>
        <c:baseTimeUnit val="days"/>
      </c:dateAx>
      <c:valAx>
        <c:axId val="6179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97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Anurrin</a:t>
            </a:r>
            <a:r>
              <a:rPr lang="en-GB" baseline="0"/>
              <a:t> Bevan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'MDS-Addition'!$C$2:$C$100</c:f>
              <c:numCache>
                <c:formatCode>General</c:formatCode>
                <c:ptCount val="99"/>
                <c:pt idx="0">
                  <c:v>2462</c:v>
                </c:pt>
                <c:pt idx="1">
                  <c:v>2462</c:v>
                </c:pt>
                <c:pt idx="2">
                  <c:v>2462</c:v>
                </c:pt>
                <c:pt idx="3">
                  <c:v>2453</c:v>
                </c:pt>
                <c:pt idx="4">
                  <c:v>2427</c:v>
                </c:pt>
                <c:pt idx="5">
                  <c:v>2408</c:v>
                </c:pt>
                <c:pt idx="6">
                  <c:v>2394</c:v>
                </c:pt>
                <c:pt idx="7">
                  <c:v>2382</c:v>
                </c:pt>
                <c:pt idx="8">
                  <c:v>2375</c:v>
                </c:pt>
                <c:pt idx="9">
                  <c:v>2361</c:v>
                </c:pt>
                <c:pt idx="10">
                  <c:v>2355</c:v>
                </c:pt>
                <c:pt idx="11">
                  <c:v>2345</c:v>
                </c:pt>
                <c:pt idx="12">
                  <c:v>2340</c:v>
                </c:pt>
                <c:pt idx="13">
                  <c:v>2330</c:v>
                </c:pt>
                <c:pt idx="14">
                  <c:v>2319</c:v>
                </c:pt>
                <c:pt idx="15">
                  <c:v>2285</c:v>
                </c:pt>
                <c:pt idx="16">
                  <c:v>2257</c:v>
                </c:pt>
                <c:pt idx="17">
                  <c:v>2233</c:v>
                </c:pt>
                <c:pt idx="18">
                  <c:v>2222</c:v>
                </c:pt>
                <c:pt idx="19">
                  <c:v>2209</c:v>
                </c:pt>
                <c:pt idx="20">
                  <c:v>2164</c:v>
                </c:pt>
                <c:pt idx="21">
                  <c:v>2146</c:v>
                </c:pt>
                <c:pt idx="22">
                  <c:v>2122</c:v>
                </c:pt>
                <c:pt idx="23">
                  <c:v>2105</c:v>
                </c:pt>
                <c:pt idx="24">
                  <c:v>2085</c:v>
                </c:pt>
                <c:pt idx="25">
                  <c:v>2065</c:v>
                </c:pt>
                <c:pt idx="26">
                  <c:v>2052</c:v>
                </c:pt>
                <c:pt idx="27">
                  <c:v>2031</c:v>
                </c:pt>
                <c:pt idx="28">
                  <c:v>2004</c:v>
                </c:pt>
                <c:pt idx="29">
                  <c:v>1979</c:v>
                </c:pt>
                <c:pt idx="30">
                  <c:v>1945</c:v>
                </c:pt>
                <c:pt idx="31">
                  <c:v>1906</c:v>
                </c:pt>
                <c:pt idx="32">
                  <c:v>1867</c:v>
                </c:pt>
                <c:pt idx="33">
                  <c:v>1854</c:v>
                </c:pt>
                <c:pt idx="34">
                  <c:v>1805</c:v>
                </c:pt>
                <c:pt idx="35">
                  <c:v>1763</c:v>
                </c:pt>
                <c:pt idx="36">
                  <c:v>1701</c:v>
                </c:pt>
                <c:pt idx="37">
                  <c:v>1652</c:v>
                </c:pt>
                <c:pt idx="38">
                  <c:v>1605</c:v>
                </c:pt>
                <c:pt idx="39">
                  <c:v>1573</c:v>
                </c:pt>
                <c:pt idx="40">
                  <c:v>1548</c:v>
                </c:pt>
                <c:pt idx="41">
                  <c:v>1508</c:v>
                </c:pt>
                <c:pt idx="42">
                  <c:v>1455</c:v>
                </c:pt>
                <c:pt idx="43">
                  <c:v>1391</c:v>
                </c:pt>
                <c:pt idx="44">
                  <c:v>1303</c:v>
                </c:pt>
                <c:pt idx="45">
                  <c:v>1248</c:v>
                </c:pt>
                <c:pt idx="46">
                  <c:v>1162</c:v>
                </c:pt>
                <c:pt idx="47">
                  <c:v>1133</c:v>
                </c:pt>
                <c:pt idx="48">
                  <c:v>1065</c:v>
                </c:pt>
                <c:pt idx="49">
                  <c:v>998</c:v>
                </c:pt>
                <c:pt idx="50">
                  <c:v>918</c:v>
                </c:pt>
                <c:pt idx="51">
                  <c:v>834</c:v>
                </c:pt>
                <c:pt idx="52">
                  <c:v>761</c:v>
                </c:pt>
                <c:pt idx="53">
                  <c:v>661</c:v>
                </c:pt>
                <c:pt idx="54">
                  <c:v>607</c:v>
                </c:pt>
                <c:pt idx="55">
                  <c:v>554</c:v>
                </c:pt>
                <c:pt idx="56">
                  <c:v>507</c:v>
                </c:pt>
                <c:pt idx="57">
                  <c:v>454</c:v>
                </c:pt>
                <c:pt idx="58">
                  <c:v>375</c:v>
                </c:pt>
                <c:pt idx="59">
                  <c:v>330</c:v>
                </c:pt>
                <c:pt idx="60">
                  <c:v>269</c:v>
                </c:pt>
                <c:pt idx="61">
                  <c:v>231</c:v>
                </c:pt>
                <c:pt idx="62">
                  <c:v>197</c:v>
                </c:pt>
                <c:pt idx="63">
                  <c:v>158</c:v>
                </c:pt>
                <c:pt idx="64">
                  <c:v>125</c:v>
                </c:pt>
                <c:pt idx="65">
                  <c:v>106</c:v>
                </c:pt>
                <c:pt idx="66">
                  <c:v>82</c:v>
                </c:pt>
                <c:pt idx="67">
                  <c:v>59</c:v>
                </c:pt>
                <c:pt idx="68">
                  <c:v>37</c:v>
                </c:pt>
                <c:pt idx="69">
                  <c:v>25</c:v>
                </c:pt>
                <c:pt idx="70">
                  <c:v>13</c:v>
                </c:pt>
                <c:pt idx="71">
                  <c:v>6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B-444E-B24F-12E352446C0E}"/>
            </c:ext>
          </c:extLst>
        </c:ser>
        <c:ser>
          <c:idx val="1"/>
          <c:order val="1"/>
          <c:tx>
            <c:strRef>
              <c:f>'MDS-Addition'!$F$1</c:f>
              <c:strCache>
                <c:ptCount val="1"/>
                <c:pt idx="0">
                  <c:v>Cases x 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'MDS-Addition'!$F$2:$F$100</c:f>
              <c:numCache>
                <c:formatCode>0</c:formatCode>
                <c:ptCount val="99"/>
                <c:pt idx="0">
                  <c:v>1814.2731389394473</c:v>
                </c:pt>
                <c:pt idx="1">
                  <c:v>1814.2731389394473</c:v>
                </c:pt>
                <c:pt idx="2">
                  <c:v>1813.846953095205</c:v>
                </c:pt>
                <c:pt idx="3">
                  <c:v>1803.9026167295515</c:v>
                </c:pt>
                <c:pt idx="4">
                  <c:v>1782.7353864655176</c:v>
                </c:pt>
                <c:pt idx="5">
                  <c:v>1766.9665102285526</c:v>
                </c:pt>
                <c:pt idx="6">
                  <c:v>1744.8048463279533</c:v>
                </c:pt>
                <c:pt idx="7">
                  <c:v>1720.2281293099811</c:v>
                </c:pt>
                <c:pt idx="8">
                  <c:v>1703.1806955402892</c:v>
                </c:pt>
                <c:pt idx="9">
                  <c:v>1683.5761467051436</c:v>
                </c:pt>
                <c:pt idx="10">
                  <c:v>1664.113659818079</c:v>
                </c:pt>
                <c:pt idx="11">
                  <c:v>1639.9631286443489</c:v>
                </c:pt>
                <c:pt idx="12">
                  <c:v>1625.8989957843532</c:v>
                </c:pt>
                <c:pt idx="13">
                  <c:v>1608.2833142223383</c:v>
                </c:pt>
                <c:pt idx="14">
                  <c:v>1594.0771194142619</c:v>
                </c:pt>
                <c:pt idx="15">
                  <c:v>1570.6368979809356</c:v>
                </c:pt>
                <c:pt idx="16">
                  <c:v>1547.1966765476095</c:v>
                </c:pt>
                <c:pt idx="17">
                  <c:v>1524.6088268027679</c:v>
                </c:pt>
                <c:pt idx="18">
                  <c:v>1506.4248974484301</c:v>
                </c:pt>
                <c:pt idx="19">
                  <c:v>1493.071074328838</c:v>
                </c:pt>
                <c:pt idx="20">
                  <c:v>1469.3467289993505</c:v>
                </c:pt>
                <c:pt idx="21">
                  <c:v>1446.9009412025896</c:v>
                </c:pt>
                <c:pt idx="22">
                  <c:v>1419.6250471710828</c:v>
                </c:pt>
                <c:pt idx="23">
                  <c:v>1396.4689496339181</c:v>
                </c:pt>
                <c:pt idx="24">
                  <c:v>1375.7279052141264</c:v>
                </c:pt>
                <c:pt idx="25">
                  <c:v>1352.429745728881</c:v>
                </c:pt>
                <c:pt idx="26">
                  <c:v>1335.5243739072698</c:v>
                </c:pt>
                <c:pt idx="27">
                  <c:v>1316.3460109163666</c:v>
                </c:pt>
                <c:pt idx="28">
                  <c:v>1286.9391876636485</c:v>
                </c:pt>
                <c:pt idx="29">
                  <c:v>1258.8109219436569</c:v>
                </c:pt>
                <c:pt idx="30">
                  <c:v>1223.1533729753851</c:v>
                </c:pt>
                <c:pt idx="31">
                  <c:v>1187.2117001109514</c:v>
                </c:pt>
                <c:pt idx="32">
                  <c:v>1148.1446643887411</c:v>
                </c:pt>
                <c:pt idx="33">
                  <c:v>1122.8576376303649</c:v>
                </c:pt>
                <c:pt idx="34">
                  <c:v>1088.3365842467392</c:v>
                </c:pt>
                <c:pt idx="35">
                  <c:v>1042.5926369647329</c:v>
                </c:pt>
                <c:pt idx="36">
                  <c:v>991.59239760373839</c:v>
                </c:pt>
                <c:pt idx="37">
                  <c:v>941.16040603506679</c:v>
                </c:pt>
                <c:pt idx="38">
                  <c:v>897.1212021300297</c:v>
                </c:pt>
                <c:pt idx="39">
                  <c:v>859.19066199246549</c:v>
                </c:pt>
                <c:pt idx="40">
                  <c:v>824.66960860883967</c:v>
                </c:pt>
                <c:pt idx="41">
                  <c:v>790.00649327713313</c:v>
                </c:pt>
                <c:pt idx="42">
                  <c:v>747.38790885290359</c:v>
                </c:pt>
                <c:pt idx="43">
                  <c:v>691.98374910140535</c:v>
                </c:pt>
                <c:pt idx="44">
                  <c:v>637.57402298647241</c:v>
                </c:pt>
                <c:pt idx="45">
                  <c:v>584.1587305081049</c:v>
                </c:pt>
                <c:pt idx="46">
                  <c:v>530.31725218549502</c:v>
                </c:pt>
                <c:pt idx="47">
                  <c:v>498.92156165964599</c:v>
                </c:pt>
                <c:pt idx="48">
                  <c:v>459.00215424895106</c:v>
                </c:pt>
                <c:pt idx="49">
                  <c:v>412.97408307078331</c:v>
                </c:pt>
                <c:pt idx="50">
                  <c:v>365.66745435988861</c:v>
                </c:pt>
                <c:pt idx="51">
                  <c:v>320.20763097404387</c:v>
                </c:pt>
                <c:pt idx="52">
                  <c:v>281.70884304415659</c:v>
                </c:pt>
                <c:pt idx="53">
                  <c:v>234.26015238518116</c:v>
                </c:pt>
                <c:pt idx="54">
                  <c:v>212.09848848458185</c:v>
                </c:pt>
                <c:pt idx="55">
                  <c:v>188.51620510317488</c:v>
                </c:pt>
                <c:pt idx="56">
                  <c:v>162.23474470823342</c:v>
                </c:pt>
                <c:pt idx="57">
                  <c:v>137.51596574218033</c:v>
                </c:pt>
                <c:pt idx="58">
                  <c:v>111.51862924340037</c:v>
                </c:pt>
                <c:pt idx="59">
                  <c:v>92.340266252497116</c:v>
                </c:pt>
                <c:pt idx="60">
                  <c:v>73.872213001997693</c:v>
                </c:pt>
                <c:pt idx="61">
                  <c:v>63.075504947859571</c:v>
                </c:pt>
                <c:pt idx="62">
                  <c:v>52.420858841802215</c:v>
                </c:pt>
                <c:pt idx="63">
                  <c:v>42.192398579987149</c:v>
                </c:pt>
                <c:pt idx="64">
                  <c:v>33.66868169514126</c:v>
                </c:pt>
                <c:pt idx="65">
                  <c:v>28.696513512314489</c:v>
                </c:pt>
                <c:pt idx="66">
                  <c:v>23.440221433326194</c:v>
                </c:pt>
                <c:pt idx="67">
                  <c:v>18.610115198580189</c:v>
                </c:pt>
                <c:pt idx="68">
                  <c:v>14.49031870423801</c:v>
                </c:pt>
                <c:pt idx="69">
                  <c:v>11.791141690703478</c:v>
                </c:pt>
                <c:pt idx="70">
                  <c:v>7.9554690925228293</c:v>
                </c:pt>
                <c:pt idx="71">
                  <c:v>4.5459823385844738</c:v>
                </c:pt>
                <c:pt idx="72">
                  <c:v>2.5571150654537664</c:v>
                </c:pt>
                <c:pt idx="73">
                  <c:v>0.99443363656535366</c:v>
                </c:pt>
                <c:pt idx="74">
                  <c:v>0.56824779232305922</c:v>
                </c:pt>
                <c:pt idx="75">
                  <c:v>0.56824779232305922</c:v>
                </c:pt>
                <c:pt idx="76">
                  <c:v>0.28412389616152961</c:v>
                </c:pt>
                <c:pt idx="77">
                  <c:v>0.28412389616152961</c:v>
                </c:pt>
                <c:pt idx="78">
                  <c:v>0.28412389616152961</c:v>
                </c:pt>
                <c:pt idx="79">
                  <c:v>0.1420619480807648</c:v>
                </c:pt>
                <c:pt idx="80">
                  <c:v>0.1420619480807648</c:v>
                </c:pt>
                <c:pt idx="81">
                  <c:v>0.1420619480807648</c:v>
                </c:pt>
                <c:pt idx="82">
                  <c:v>0.1420619480807648</c:v>
                </c:pt>
                <c:pt idx="83">
                  <c:v>0.1420619480807648</c:v>
                </c:pt>
                <c:pt idx="84">
                  <c:v>0.1420619480807648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B-444E-B24F-12E352446C0E}"/>
            </c:ext>
          </c:extLst>
        </c:ser>
        <c:ser>
          <c:idx val="2"/>
          <c:order val="2"/>
          <c:tx>
            <c:strRef>
              <c:f>'MDS-Addition'!$G$1</c:f>
              <c:strCache>
                <c:ptCount val="1"/>
                <c:pt idx="0">
                  <c:v>Cases x 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'MDS-Addition'!$G$2:$G$100</c:f>
              <c:numCache>
                <c:formatCode>0</c:formatCode>
                <c:ptCount val="99"/>
                <c:pt idx="0">
                  <c:v>2052.2135784760862</c:v>
                </c:pt>
                <c:pt idx="1">
                  <c:v>2052.2135784760862</c:v>
                </c:pt>
                <c:pt idx="2">
                  <c:v>2051.7314987066534</c:v>
                </c:pt>
                <c:pt idx="3">
                  <c:v>2040.4829707532178</c:v>
                </c:pt>
                <c:pt idx="4">
                  <c:v>2016.5396755380477</c:v>
                </c:pt>
                <c:pt idx="5">
                  <c:v>1998.7027240690284</c:v>
                </c:pt>
                <c:pt idx="6">
                  <c:v>1973.6345760585148</c:v>
                </c:pt>
                <c:pt idx="7">
                  <c:v>1945.8346426878811</c:v>
                </c:pt>
                <c:pt idx="8">
                  <c:v>1926.5514519105629</c:v>
                </c:pt>
                <c:pt idx="9">
                  <c:v>1904.375782516647</c:v>
                </c:pt>
                <c:pt idx="10">
                  <c:v>1882.3608063792087</c:v>
                </c:pt>
                <c:pt idx="11">
                  <c:v>1855.0429527780082</c:v>
                </c:pt>
                <c:pt idx="12">
                  <c:v>1839.1343203867204</c:v>
                </c:pt>
                <c:pt idx="13">
                  <c:v>1819.2083565834919</c:v>
                </c:pt>
                <c:pt idx="14">
                  <c:v>1803.1390309357266</c:v>
                </c:pt>
                <c:pt idx="15">
                  <c:v>1776.6246436169142</c:v>
                </c:pt>
                <c:pt idx="16">
                  <c:v>1750.1102562981016</c:v>
                </c:pt>
                <c:pt idx="17">
                  <c:v>1724.5600285181551</c:v>
                </c:pt>
                <c:pt idx="18">
                  <c:v>1703.9912916890157</c:v>
                </c:pt>
                <c:pt idx="19">
                  <c:v>1688.8861255801164</c:v>
                </c:pt>
                <c:pt idx="20">
                  <c:v>1662.0503517483487</c:v>
                </c:pt>
                <c:pt idx="21">
                  <c:v>1636.6608172248798</c:v>
                </c:pt>
                <c:pt idx="22">
                  <c:v>1605.8077119811708</c:v>
                </c:pt>
                <c:pt idx="23">
                  <c:v>1579.6147111753135</c:v>
                </c:pt>
                <c:pt idx="24">
                  <c:v>1556.1534957295764</c:v>
                </c:pt>
                <c:pt idx="25">
                  <c:v>1529.7998016672416</c:v>
                </c:pt>
                <c:pt idx="26">
                  <c:v>1510.677304146401</c:v>
                </c:pt>
                <c:pt idx="27">
                  <c:v>1488.983714521918</c:v>
                </c:pt>
                <c:pt idx="28">
                  <c:v>1455.7202104310443</c:v>
                </c:pt>
                <c:pt idx="29">
                  <c:v>1423.9029456484693</c:v>
                </c:pt>
                <c:pt idx="30">
                  <c:v>1383.5689382725789</c:v>
                </c:pt>
                <c:pt idx="31">
                  <c:v>1342.9135443837329</c:v>
                </c:pt>
                <c:pt idx="32">
                  <c:v>1298.7228988523789</c:v>
                </c:pt>
                <c:pt idx="33">
                  <c:v>1270.1194991993568</c:v>
                </c:pt>
                <c:pt idx="34">
                  <c:v>1231.0710378752876</c:v>
                </c:pt>
                <c:pt idx="35">
                  <c:v>1179.3278092894839</c:v>
                </c:pt>
                <c:pt idx="36">
                  <c:v>1121.6389302140069</c:v>
                </c:pt>
                <c:pt idx="37">
                  <c:v>1064.5928241644408</c:v>
                </c:pt>
                <c:pt idx="38">
                  <c:v>1014.7779146563687</c:v>
                </c:pt>
                <c:pt idx="39">
                  <c:v>971.87281517683584</c:v>
                </c:pt>
                <c:pt idx="40">
                  <c:v>932.82435385276654</c:v>
                </c:pt>
                <c:pt idx="41">
                  <c:v>893.61519927221957</c:v>
                </c:pt>
                <c:pt idx="42">
                  <c:v>845.40722232892415</c:v>
                </c:pt>
                <c:pt idx="43">
                  <c:v>782.73685230264005</c:v>
                </c:pt>
                <c:pt idx="44">
                  <c:v>721.19133507169954</c:v>
                </c:pt>
                <c:pt idx="45">
                  <c:v>660.77067063610264</c:v>
                </c:pt>
                <c:pt idx="46">
                  <c:v>599.86792643107276</c:v>
                </c:pt>
                <c:pt idx="47">
                  <c:v>564.35471674951179</c:v>
                </c:pt>
                <c:pt idx="48">
                  <c:v>519.19991167929174</c:v>
                </c:pt>
                <c:pt idx="49">
                  <c:v>467.13529658053267</c:v>
                </c:pt>
                <c:pt idx="50">
                  <c:v>413.62444217347479</c:v>
                </c:pt>
                <c:pt idx="51">
                  <c:v>362.20260010062628</c:v>
                </c:pt>
                <c:pt idx="52">
                  <c:v>318.65472759518275</c:v>
                </c:pt>
                <c:pt idx="53">
                  <c:v>264.98317993164721</c:v>
                </c:pt>
                <c:pt idx="54">
                  <c:v>239.91503192113359</c:v>
                </c:pt>
                <c:pt idx="55">
                  <c:v>213.23995134584345</c:v>
                </c:pt>
                <c:pt idx="56">
                  <c:v>183.51169889747791</c:v>
                </c:pt>
                <c:pt idx="57">
                  <c:v>155.55107227036657</c:v>
                </c:pt>
                <c:pt idx="58">
                  <c:v>126.14420633495637</c:v>
                </c:pt>
                <c:pt idx="59">
                  <c:v>104.45061671047343</c:v>
                </c:pt>
                <c:pt idx="60">
                  <c:v>83.560493368378744</c:v>
                </c:pt>
                <c:pt idx="61">
                  <c:v>71.347805876077231</c:v>
                </c:pt>
                <c:pt idx="62">
                  <c:v>59.295811640253376</c:v>
                </c:pt>
                <c:pt idx="63">
                  <c:v>47.725897173862471</c:v>
                </c:pt>
                <c:pt idx="64">
                  <c:v>38.084301785203387</c:v>
                </c:pt>
                <c:pt idx="65">
                  <c:v>32.460037808485588</c:v>
                </c:pt>
                <c:pt idx="66">
                  <c:v>26.514387318812485</c:v>
                </c:pt>
                <c:pt idx="67">
                  <c:v>21.050816598572336</c:v>
                </c:pt>
                <c:pt idx="68">
                  <c:v>16.390712160720444</c:v>
                </c:pt>
                <c:pt idx="69">
                  <c:v>13.337540287645067</c:v>
                </c:pt>
                <c:pt idx="70">
                  <c:v>8.9988223627484807</c:v>
                </c:pt>
                <c:pt idx="71">
                  <c:v>5.1421842072848456</c:v>
                </c:pt>
                <c:pt idx="72">
                  <c:v>2.8924786165977254</c:v>
                </c:pt>
                <c:pt idx="73">
                  <c:v>1.1248527953435601</c:v>
                </c:pt>
                <c:pt idx="74">
                  <c:v>0.6427730259106057</c:v>
                </c:pt>
                <c:pt idx="75">
                  <c:v>0.6427730259106057</c:v>
                </c:pt>
                <c:pt idx="76">
                  <c:v>0.32138651295530285</c:v>
                </c:pt>
                <c:pt idx="77">
                  <c:v>0.32138651295530285</c:v>
                </c:pt>
                <c:pt idx="78">
                  <c:v>0.32138651295530285</c:v>
                </c:pt>
                <c:pt idx="79">
                  <c:v>0.16069325647765142</c:v>
                </c:pt>
                <c:pt idx="80">
                  <c:v>0.16069325647765142</c:v>
                </c:pt>
                <c:pt idx="81">
                  <c:v>0.16069325647765142</c:v>
                </c:pt>
                <c:pt idx="82">
                  <c:v>0.16069325647765142</c:v>
                </c:pt>
                <c:pt idx="83">
                  <c:v>0.16069325647765142</c:v>
                </c:pt>
                <c:pt idx="84">
                  <c:v>0.16069325647765142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B-444E-B24F-12E352446C0E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'MDS-Addition'!$H$2:$H$100</c:f>
              <c:numCache>
                <c:formatCode>0</c:formatCode>
                <c:ptCount val="99"/>
                <c:pt idx="0">
                  <c:v>2303.6734303870444</c:v>
                </c:pt>
                <c:pt idx="1">
                  <c:v>2303.6734303870444</c:v>
                </c:pt>
                <c:pt idx="2">
                  <c:v>2303.1322808849563</c:v>
                </c:pt>
                <c:pt idx="3">
                  <c:v>2290.5054591695784</c:v>
                </c:pt>
                <c:pt idx="4">
                  <c:v>2263.6283672325594</c:v>
                </c:pt>
                <c:pt idx="5">
                  <c:v>2243.6058356553172</c:v>
                </c:pt>
                <c:pt idx="6">
                  <c:v>2215.4660615467606</c:v>
                </c:pt>
                <c:pt idx="7">
                  <c:v>2184.2597735930403</c:v>
                </c:pt>
                <c:pt idx="8">
                  <c:v>2162.6137935095353</c:v>
                </c:pt>
                <c:pt idx="9">
                  <c:v>2137.7209164135043</c:v>
                </c:pt>
                <c:pt idx="10">
                  <c:v>2113.0084224848356</c:v>
                </c:pt>
                <c:pt idx="11">
                  <c:v>2082.3432840332034</c:v>
                </c:pt>
                <c:pt idx="12">
                  <c:v>2064.4853504643115</c:v>
                </c:pt>
                <c:pt idx="13">
                  <c:v>2042.1178377113561</c:v>
                </c:pt>
                <c:pt idx="14">
                  <c:v>2024.0795209751016</c:v>
                </c:pt>
                <c:pt idx="15">
                  <c:v>1994.316298360282</c:v>
                </c:pt>
                <c:pt idx="16">
                  <c:v>1964.5530757454621</c:v>
                </c:pt>
                <c:pt idx="17">
                  <c:v>1935.8721521348177</c:v>
                </c:pt>
                <c:pt idx="18">
                  <c:v>1912.7831067124123</c:v>
                </c:pt>
                <c:pt idx="19">
                  <c:v>1895.8270889803332</c:v>
                </c:pt>
                <c:pt idx="20">
                  <c:v>1865.7031000307884</c:v>
                </c:pt>
                <c:pt idx="21">
                  <c:v>1837.2025595875064</c:v>
                </c:pt>
                <c:pt idx="22">
                  <c:v>1802.568991453898</c:v>
                </c:pt>
                <c:pt idx="23">
                  <c:v>1773.1665351738036</c:v>
                </c:pt>
                <c:pt idx="24">
                  <c:v>1746.8305927388722</c:v>
                </c:pt>
                <c:pt idx="25">
                  <c:v>1717.2477532914149</c:v>
                </c:pt>
                <c:pt idx="26">
                  <c:v>1695.7821563752723</c:v>
                </c:pt>
                <c:pt idx="27">
                  <c:v>1671.4304287813288</c:v>
                </c:pt>
                <c:pt idx="28">
                  <c:v>1634.0911131372823</c:v>
                </c:pt>
                <c:pt idx="29">
                  <c:v>1598.3752459994987</c:v>
                </c:pt>
                <c:pt idx="30">
                  <c:v>1553.0990709915004</c:v>
                </c:pt>
                <c:pt idx="31">
                  <c:v>1507.4621296487767</c:v>
                </c:pt>
                <c:pt idx="32">
                  <c:v>1457.8567586240772</c:v>
                </c:pt>
                <c:pt idx="33">
                  <c:v>1425.7485548335446</c:v>
                </c:pt>
                <c:pt idx="34">
                  <c:v>1381.9154451644465</c:v>
                </c:pt>
                <c:pt idx="35">
                  <c:v>1323.8320652737075</c:v>
                </c:pt>
                <c:pt idx="36">
                  <c:v>1259.0745081905543</c:v>
                </c:pt>
                <c:pt idx="37">
                  <c:v>1195.0384837768513</c:v>
                </c:pt>
                <c:pt idx="38">
                  <c:v>1139.1197018944629</c:v>
                </c:pt>
                <c:pt idx="39">
                  <c:v>1090.9573962086636</c:v>
                </c:pt>
                <c:pt idx="40">
                  <c:v>1047.1242865395654</c:v>
                </c:pt>
                <c:pt idx="41">
                  <c:v>1003.1107937031049</c:v>
                </c:pt>
                <c:pt idx="42">
                  <c:v>948.99584349434178</c:v>
                </c:pt>
                <c:pt idx="43">
                  <c:v>878.64640822294984</c:v>
                </c:pt>
                <c:pt idx="44">
                  <c:v>809.55965512309558</c:v>
                </c:pt>
                <c:pt idx="45">
                  <c:v>741.73558419477922</c:v>
                </c:pt>
                <c:pt idx="46">
                  <c:v>673.37036376437527</c:v>
                </c:pt>
                <c:pt idx="47">
                  <c:v>633.50568377725313</c:v>
                </c:pt>
                <c:pt idx="48">
                  <c:v>582.81801374837835</c:v>
                </c:pt>
                <c:pt idx="49">
                  <c:v>524.37386752291422</c:v>
                </c:pt>
                <c:pt idx="50">
                  <c:v>464.30627279118721</c:v>
                </c:pt>
                <c:pt idx="51">
                  <c:v>406.58365923517323</c:v>
                </c:pt>
                <c:pt idx="52">
                  <c:v>357.69982087992395</c:v>
                </c:pt>
                <c:pt idx="53">
                  <c:v>297.45184298083439</c:v>
                </c:pt>
                <c:pt idx="54">
                  <c:v>269.31206887227756</c:v>
                </c:pt>
                <c:pt idx="55">
                  <c:v>239.36846309009533</c:v>
                </c:pt>
                <c:pt idx="56">
                  <c:v>205.99757712802477</c:v>
                </c:pt>
                <c:pt idx="57">
                  <c:v>174.6109060069422</c:v>
                </c:pt>
                <c:pt idx="58">
                  <c:v>141.60078637959671</c:v>
                </c:pt>
                <c:pt idx="59">
                  <c:v>117.24905878565333</c:v>
                </c:pt>
                <c:pt idx="60">
                  <c:v>93.799247028522672</c:v>
                </c:pt>
                <c:pt idx="61">
                  <c:v>80.09012630896936</c:v>
                </c:pt>
                <c:pt idx="62">
                  <c:v>66.561388756778584</c:v>
                </c:pt>
                <c:pt idx="63">
                  <c:v>53.573800706675449</c:v>
                </c:pt>
                <c:pt idx="64">
                  <c:v>42.750810664922831</c:v>
                </c:pt>
                <c:pt idx="65">
                  <c:v>36.437399807233803</c:v>
                </c:pt>
                <c:pt idx="66">
                  <c:v>29.763222614819693</c:v>
                </c:pt>
                <c:pt idx="67">
                  <c:v>23.63019492449321</c:v>
                </c:pt>
                <c:pt idx="68">
                  <c:v>18.399083070979447</c:v>
                </c:pt>
                <c:pt idx="69">
                  <c:v>14.971802891091118</c:v>
                </c:pt>
                <c:pt idx="70">
                  <c:v>10.101457372302441</c:v>
                </c:pt>
                <c:pt idx="71">
                  <c:v>5.7722613556013949</c:v>
                </c:pt>
                <c:pt idx="72">
                  <c:v>3.2468970125257846</c:v>
                </c:pt>
                <c:pt idx="73">
                  <c:v>1.2626821715378052</c:v>
                </c:pt>
                <c:pt idx="74">
                  <c:v>0.72153266945017436</c:v>
                </c:pt>
                <c:pt idx="75">
                  <c:v>0.72153266945017436</c:v>
                </c:pt>
                <c:pt idx="76">
                  <c:v>0.36076633472508718</c:v>
                </c:pt>
                <c:pt idx="77">
                  <c:v>0.36076633472508718</c:v>
                </c:pt>
                <c:pt idx="78">
                  <c:v>0.36076633472508718</c:v>
                </c:pt>
                <c:pt idx="79">
                  <c:v>0.18038316736254359</c:v>
                </c:pt>
                <c:pt idx="80">
                  <c:v>0.18038316736254359</c:v>
                </c:pt>
                <c:pt idx="81">
                  <c:v>0.18038316736254359</c:v>
                </c:pt>
                <c:pt idx="82">
                  <c:v>0.18038316736254359</c:v>
                </c:pt>
                <c:pt idx="83">
                  <c:v>0.18038316736254359</c:v>
                </c:pt>
                <c:pt idx="84">
                  <c:v>0.18038316736254359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4B-444E-B24F-12E3524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648216"/>
        <c:axId val="717653464"/>
      </c:lineChart>
      <c:dateAx>
        <c:axId val="717648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653464"/>
        <c:crosses val="autoZero"/>
        <c:auto val="1"/>
        <c:lblOffset val="100"/>
        <c:baseTimeUnit val="days"/>
      </c:dateAx>
      <c:valAx>
        <c:axId val="71765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64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Caerphilly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date'!$C$200:$C$298</c:f>
              <c:numCache>
                <c:formatCode>General</c:formatCode>
                <c:ptCount val="99"/>
                <c:pt idx="0">
                  <c:v>657</c:v>
                </c:pt>
                <c:pt idx="1">
                  <c:v>657</c:v>
                </c:pt>
                <c:pt idx="2">
                  <c:v>657</c:v>
                </c:pt>
                <c:pt idx="3">
                  <c:v>655</c:v>
                </c:pt>
                <c:pt idx="4">
                  <c:v>653</c:v>
                </c:pt>
                <c:pt idx="5">
                  <c:v>651</c:v>
                </c:pt>
                <c:pt idx="6">
                  <c:v>645</c:v>
                </c:pt>
                <c:pt idx="7">
                  <c:v>642</c:v>
                </c:pt>
                <c:pt idx="8">
                  <c:v>639</c:v>
                </c:pt>
                <c:pt idx="9">
                  <c:v>639</c:v>
                </c:pt>
                <c:pt idx="10">
                  <c:v>638</c:v>
                </c:pt>
                <c:pt idx="11">
                  <c:v>636</c:v>
                </c:pt>
                <c:pt idx="12">
                  <c:v>636</c:v>
                </c:pt>
                <c:pt idx="13">
                  <c:v>635</c:v>
                </c:pt>
                <c:pt idx="14">
                  <c:v>635</c:v>
                </c:pt>
                <c:pt idx="15">
                  <c:v>628</c:v>
                </c:pt>
                <c:pt idx="16">
                  <c:v>626</c:v>
                </c:pt>
                <c:pt idx="17">
                  <c:v>618</c:v>
                </c:pt>
                <c:pt idx="18">
                  <c:v>616</c:v>
                </c:pt>
                <c:pt idx="19">
                  <c:v>613</c:v>
                </c:pt>
                <c:pt idx="20">
                  <c:v>610</c:v>
                </c:pt>
                <c:pt idx="21">
                  <c:v>604</c:v>
                </c:pt>
                <c:pt idx="22">
                  <c:v>599</c:v>
                </c:pt>
                <c:pt idx="23">
                  <c:v>596</c:v>
                </c:pt>
                <c:pt idx="24">
                  <c:v>589</c:v>
                </c:pt>
                <c:pt idx="25">
                  <c:v>583</c:v>
                </c:pt>
                <c:pt idx="26">
                  <c:v>578</c:v>
                </c:pt>
                <c:pt idx="27">
                  <c:v>570</c:v>
                </c:pt>
                <c:pt idx="28">
                  <c:v>563</c:v>
                </c:pt>
                <c:pt idx="29">
                  <c:v>551</c:v>
                </c:pt>
                <c:pt idx="30">
                  <c:v>541</c:v>
                </c:pt>
                <c:pt idx="31">
                  <c:v>526</c:v>
                </c:pt>
                <c:pt idx="32">
                  <c:v>509</c:v>
                </c:pt>
                <c:pt idx="33">
                  <c:v>508</c:v>
                </c:pt>
                <c:pt idx="34">
                  <c:v>485</c:v>
                </c:pt>
                <c:pt idx="35">
                  <c:v>473</c:v>
                </c:pt>
                <c:pt idx="36">
                  <c:v>449</c:v>
                </c:pt>
                <c:pt idx="37">
                  <c:v>437</c:v>
                </c:pt>
                <c:pt idx="38">
                  <c:v>425</c:v>
                </c:pt>
                <c:pt idx="39">
                  <c:v>418</c:v>
                </c:pt>
                <c:pt idx="40">
                  <c:v>405</c:v>
                </c:pt>
                <c:pt idx="41">
                  <c:v>393</c:v>
                </c:pt>
                <c:pt idx="42">
                  <c:v>379</c:v>
                </c:pt>
                <c:pt idx="43">
                  <c:v>359</c:v>
                </c:pt>
                <c:pt idx="44">
                  <c:v>336</c:v>
                </c:pt>
                <c:pt idx="45">
                  <c:v>319</c:v>
                </c:pt>
                <c:pt idx="46">
                  <c:v>296</c:v>
                </c:pt>
                <c:pt idx="47">
                  <c:v>289</c:v>
                </c:pt>
                <c:pt idx="48">
                  <c:v>269</c:v>
                </c:pt>
                <c:pt idx="49">
                  <c:v>250</c:v>
                </c:pt>
                <c:pt idx="50">
                  <c:v>225</c:v>
                </c:pt>
                <c:pt idx="51">
                  <c:v>203</c:v>
                </c:pt>
                <c:pt idx="52">
                  <c:v>182</c:v>
                </c:pt>
                <c:pt idx="53">
                  <c:v>154</c:v>
                </c:pt>
                <c:pt idx="54">
                  <c:v>141</c:v>
                </c:pt>
                <c:pt idx="55">
                  <c:v>129</c:v>
                </c:pt>
                <c:pt idx="56">
                  <c:v>113</c:v>
                </c:pt>
                <c:pt idx="57">
                  <c:v>104</c:v>
                </c:pt>
                <c:pt idx="58">
                  <c:v>83</c:v>
                </c:pt>
                <c:pt idx="59">
                  <c:v>74</c:v>
                </c:pt>
                <c:pt idx="60">
                  <c:v>65</c:v>
                </c:pt>
                <c:pt idx="61">
                  <c:v>54</c:v>
                </c:pt>
                <c:pt idx="62">
                  <c:v>45</c:v>
                </c:pt>
                <c:pt idx="63">
                  <c:v>41</c:v>
                </c:pt>
                <c:pt idx="64">
                  <c:v>35</c:v>
                </c:pt>
                <c:pt idx="65">
                  <c:v>31</c:v>
                </c:pt>
                <c:pt idx="66">
                  <c:v>26</c:v>
                </c:pt>
                <c:pt idx="67">
                  <c:v>18</c:v>
                </c:pt>
                <c:pt idx="68">
                  <c:v>14</c:v>
                </c:pt>
                <c:pt idx="69">
                  <c:v>11</c:v>
                </c:pt>
                <c:pt idx="70">
                  <c:v>7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2-475F-AC22-D26F7883D818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date'!$F$200:$F$298</c:f>
              <c:numCache>
                <c:formatCode>0</c:formatCode>
                <c:ptCount val="99"/>
                <c:pt idx="0">
                  <c:v>841.14247236829078</c:v>
                </c:pt>
                <c:pt idx="1">
                  <c:v>841.14247236829078</c:v>
                </c:pt>
                <c:pt idx="2">
                  <c:v>840.94488193550512</c:v>
                </c:pt>
                <c:pt idx="3">
                  <c:v>836.33443850384117</c:v>
                </c:pt>
                <c:pt idx="4">
                  <c:v>826.52078034215651</c:v>
                </c:pt>
                <c:pt idx="5">
                  <c:v>819.20993432908938</c:v>
                </c:pt>
                <c:pt idx="6">
                  <c:v>808.93523182423826</c:v>
                </c:pt>
                <c:pt idx="7">
                  <c:v>797.54085020026878</c:v>
                </c:pt>
                <c:pt idx="8">
                  <c:v>789.63723288884489</c:v>
                </c:pt>
                <c:pt idx="9">
                  <c:v>780.54807298070739</c:v>
                </c:pt>
                <c:pt idx="10">
                  <c:v>771.52477655016503</c:v>
                </c:pt>
                <c:pt idx="11">
                  <c:v>760.32798535898121</c:v>
                </c:pt>
                <c:pt idx="12">
                  <c:v>753.80750107705637</c:v>
                </c:pt>
                <c:pt idx="13">
                  <c:v>745.64042985525168</c:v>
                </c:pt>
                <c:pt idx="14">
                  <c:v>739.05408209573181</c:v>
                </c:pt>
                <c:pt idx="15">
                  <c:v>728.18660829252383</c:v>
                </c:pt>
                <c:pt idx="16">
                  <c:v>717.31913448931596</c:v>
                </c:pt>
                <c:pt idx="17">
                  <c:v>706.84684155167929</c:v>
                </c:pt>
                <c:pt idx="18">
                  <c:v>698.4163164194938</c:v>
                </c:pt>
                <c:pt idx="19">
                  <c:v>692.22514952554502</c:v>
                </c:pt>
                <c:pt idx="20">
                  <c:v>681.22594876714675</c:v>
                </c:pt>
                <c:pt idx="21">
                  <c:v>670.81951930710522</c:v>
                </c:pt>
                <c:pt idx="22">
                  <c:v>658.17373160882698</c:v>
                </c:pt>
                <c:pt idx="23">
                  <c:v>647.43798476080951</c:v>
                </c:pt>
                <c:pt idx="24">
                  <c:v>637.8219170319104</c:v>
                </c:pt>
                <c:pt idx="25">
                  <c:v>627.02030670629767</c:v>
                </c:pt>
                <c:pt idx="26">
                  <c:v>619.18255287246893</c:v>
                </c:pt>
                <c:pt idx="27">
                  <c:v>610.29098339711709</c:v>
                </c:pt>
                <c:pt idx="28">
                  <c:v>596.65724353491078</c:v>
                </c:pt>
                <c:pt idx="29">
                  <c:v>583.61627497106133</c:v>
                </c:pt>
                <c:pt idx="30">
                  <c:v>567.08454209466629</c:v>
                </c:pt>
                <c:pt idx="31">
                  <c:v>550.42108226308085</c:v>
                </c:pt>
                <c:pt idx="32">
                  <c:v>532.3086259244011</c:v>
                </c:pt>
                <c:pt idx="33">
                  <c:v>520.58492691245556</c:v>
                </c:pt>
                <c:pt idx="34">
                  <c:v>504.58010185682213</c:v>
                </c:pt>
                <c:pt idx="35">
                  <c:v>483.37206207116793</c:v>
                </c:pt>
                <c:pt idx="36">
                  <c:v>459.72707361449136</c:v>
                </c:pt>
                <c:pt idx="37">
                  <c:v>436.34553906819559</c:v>
                </c:pt>
                <c:pt idx="38">
                  <c:v>415.92786101368381</c:v>
                </c:pt>
                <c:pt idx="39">
                  <c:v>398.34231249576561</c:v>
                </c:pt>
                <c:pt idx="40">
                  <c:v>382.33748744013218</c:v>
                </c:pt>
                <c:pt idx="41">
                  <c:v>366.26679890690355</c:v>
                </c:pt>
                <c:pt idx="42">
                  <c:v>346.50775562834372</c:v>
                </c:pt>
                <c:pt idx="43">
                  <c:v>320.82099936621597</c:v>
                </c:pt>
                <c:pt idx="44">
                  <c:v>295.59528744725463</c:v>
                </c:pt>
                <c:pt idx="45">
                  <c:v>270.8306198714597</c:v>
                </c:pt>
                <c:pt idx="46">
                  <c:v>245.86836186287914</c:v>
                </c:pt>
                <c:pt idx="47">
                  <c:v>231.31253331434007</c:v>
                </c:pt>
                <c:pt idx="48">
                  <c:v>212.80489611008906</c:v>
                </c:pt>
                <c:pt idx="49">
                  <c:v>191.46512936924447</c:v>
                </c:pt>
                <c:pt idx="50">
                  <c:v>169.53259133004309</c:v>
                </c:pt>
                <c:pt idx="51">
                  <c:v>148.4562784995793</c:v>
                </c:pt>
                <c:pt idx="52">
                  <c:v>130.6072760712803</c:v>
                </c:pt>
                <c:pt idx="53">
                  <c:v>108.60887455448371</c:v>
                </c:pt>
                <c:pt idx="54">
                  <c:v>98.334172049632613</c:v>
                </c:pt>
                <c:pt idx="55">
                  <c:v>87.400834768829526</c:v>
                </c:pt>
                <c:pt idx="56">
                  <c:v>75.216091413717649</c:v>
                </c:pt>
                <c:pt idx="57">
                  <c:v>63.755846312152961</c:v>
                </c:pt>
                <c:pt idx="58">
                  <c:v>51.702829912231479</c:v>
                </c:pt>
                <c:pt idx="59">
                  <c:v>42.811260436879572</c:v>
                </c:pt>
                <c:pt idx="60">
                  <c:v>34.249008349503654</c:v>
                </c:pt>
                <c:pt idx="61">
                  <c:v>29.243384052268507</c:v>
                </c:pt>
                <c:pt idx="62">
                  <c:v>24.303623232628556</c:v>
                </c:pt>
                <c:pt idx="63">
                  <c:v>19.561452845774202</c:v>
                </c:pt>
                <c:pt idx="64">
                  <c:v>15.609644190062243</c:v>
                </c:pt>
                <c:pt idx="65">
                  <c:v>13.304422474230266</c:v>
                </c:pt>
                <c:pt idx="66">
                  <c:v>10.86747380320789</c:v>
                </c:pt>
                <c:pt idx="67">
                  <c:v>8.6281155649711128</c:v>
                </c:pt>
                <c:pt idx="68">
                  <c:v>6.7180747147103324</c:v>
                </c:pt>
                <c:pt idx="69">
                  <c:v>5.4666686404015454</c:v>
                </c:pt>
                <c:pt idx="70">
                  <c:v>3.6883547453311629</c:v>
                </c:pt>
                <c:pt idx="71">
                  <c:v>2.1076312830463788</c:v>
                </c:pt>
                <c:pt idx="72">
                  <c:v>1.1855425967135882</c:v>
                </c:pt>
                <c:pt idx="73">
                  <c:v>0.46104434316639537</c:v>
                </c:pt>
                <c:pt idx="74">
                  <c:v>0.26345391038079735</c:v>
                </c:pt>
                <c:pt idx="75">
                  <c:v>0.26345391038079735</c:v>
                </c:pt>
                <c:pt idx="76">
                  <c:v>0.13172695519039868</c:v>
                </c:pt>
                <c:pt idx="77">
                  <c:v>0.13172695519039868</c:v>
                </c:pt>
                <c:pt idx="78">
                  <c:v>0.13172695519039868</c:v>
                </c:pt>
                <c:pt idx="79">
                  <c:v>6.5863477595199338E-2</c:v>
                </c:pt>
                <c:pt idx="80">
                  <c:v>6.5863477595199338E-2</c:v>
                </c:pt>
                <c:pt idx="81">
                  <c:v>6.5863477595199338E-2</c:v>
                </c:pt>
                <c:pt idx="82">
                  <c:v>6.5863477595199338E-2</c:v>
                </c:pt>
                <c:pt idx="83">
                  <c:v>6.5863477595199338E-2</c:v>
                </c:pt>
                <c:pt idx="84">
                  <c:v>6.5863477595199338E-2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2-475F-AC22-D26F7883D818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date'!$G$200:$G$298</c:f>
              <c:numCache>
                <c:formatCode>0</c:formatCode>
                <c:ptCount val="99"/>
                <c:pt idx="0">
                  <c:v>802.87070108761645</c:v>
                </c:pt>
                <c:pt idx="1">
                  <c:v>802.87070108761645</c:v>
                </c:pt>
                <c:pt idx="2">
                  <c:v>802.68210096990731</c:v>
                </c:pt>
                <c:pt idx="3">
                  <c:v>798.28143155669511</c:v>
                </c:pt>
                <c:pt idx="4">
                  <c:v>788.9142923771434</c:v>
                </c:pt>
                <c:pt idx="5">
                  <c:v>781.93608802190693</c:v>
                </c:pt>
                <c:pt idx="6">
                  <c:v>772.12888190103399</c:v>
                </c:pt>
                <c:pt idx="7">
                  <c:v>761.25294177980948</c:v>
                </c:pt>
                <c:pt idx="8">
                  <c:v>753.70893707144569</c:v>
                </c:pt>
                <c:pt idx="9">
                  <c:v>745.03333165682739</c:v>
                </c:pt>
                <c:pt idx="10">
                  <c:v>736.42059294811202</c:v>
                </c:pt>
                <c:pt idx="11">
                  <c:v>725.73325294459664</c:v>
                </c:pt>
                <c:pt idx="12">
                  <c:v>719.50944906019652</c:v>
                </c:pt>
                <c:pt idx="13">
                  <c:v>711.71397752822065</c:v>
                </c:pt>
                <c:pt idx="14">
                  <c:v>705.42730693791748</c:v>
                </c:pt>
                <c:pt idx="15">
                  <c:v>695.05430046391723</c:v>
                </c:pt>
                <c:pt idx="16">
                  <c:v>684.68129398991698</c:v>
                </c:pt>
                <c:pt idx="17">
                  <c:v>674.68548775133502</c:v>
                </c:pt>
                <c:pt idx="18">
                  <c:v>666.63854939574696</c:v>
                </c:pt>
                <c:pt idx="19">
                  <c:v>660.72907904086196</c:v>
                </c:pt>
                <c:pt idx="20">
                  <c:v>650.23033915505573</c:v>
                </c:pt>
                <c:pt idx="21">
                  <c:v>640.2973996223767</c:v>
                </c:pt>
                <c:pt idx="22">
                  <c:v>628.22699208899462</c:v>
                </c:pt>
                <c:pt idx="23">
                  <c:v>617.97971902680047</c:v>
                </c:pt>
                <c:pt idx="24">
                  <c:v>608.8011799649579</c:v>
                </c:pt>
                <c:pt idx="25">
                  <c:v>598.49104019686069</c:v>
                </c:pt>
                <c:pt idx="26">
                  <c:v>591.00990219439996</c:v>
                </c:pt>
                <c:pt idx="27">
                  <c:v>582.52289689749068</c:v>
                </c:pt>
                <c:pt idx="28">
                  <c:v>569.50948877556311</c:v>
                </c:pt>
                <c:pt idx="29">
                  <c:v>557.06188100676286</c:v>
                </c:pt>
                <c:pt idx="30">
                  <c:v>541.28233782510199</c:v>
                </c:pt>
                <c:pt idx="31">
                  <c:v>525.37706123163503</c:v>
                </c:pt>
                <c:pt idx="32">
                  <c:v>508.0887171083013</c:v>
                </c:pt>
                <c:pt idx="33">
                  <c:v>496.89844345756165</c:v>
                </c:pt>
                <c:pt idx="34">
                  <c:v>481.621833923125</c:v>
                </c:pt>
                <c:pt idx="35">
                  <c:v>461.37875462234882</c:v>
                </c:pt>
                <c:pt idx="36">
                  <c:v>438.80960720316051</c:v>
                </c:pt>
                <c:pt idx="37">
                  <c:v>416.49192660758428</c:v>
                </c:pt>
                <c:pt idx="38">
                  <c:v>397.0032477776445</c:v>
                </c:pt>
                <c:pt idx="39">
                  <c:v>380.21783730153504</c:v>
                </c:pt>
                <c:pt idx="40">
                  <c:v>364.94122776709838</c:v>
                </c:pt>
                <c:pt idx="41">
                  <c:v>349.60175152675868</c:v>
                </c:pt>
                <c:pt idx="42">
                  <c:v>330.74173975584921</c:v>
                </c:pt>
                <c:pt idx="43">
                  <c:v>306.22372445366688</c:v>
                </c:pt>
                <c:pt idx="44">
                  <c:v>282.14577609280576</c:v>
                </c:pt>
                <c:pt idx="45">
                  <c:v>258.50789467326587</c:v>
                </c:pt>
                <c:pt idx="46">
                  <c:v>234.68141313601691</c:v>
                </c:pt>
                <c:pt idx="47">
                  <c:v>220.78787113144693</c:v>
                </c:pt>
                <c:pt idx="48">
                  <c:v>203.12232677269506</c:v>
                </c:pt>
                <c:pt idx="49">
                  <c:v>182.75351406011282</c:v>
                </c:pt>
                <c:pt idx="50">
                  <c:v>161.81890099440332</c:v>
                </c:pt>
                <c:pt idx="51">
                  <c:v>141.70155510543321</c:v>
                </c:pt>
                <c:pt idx="52">
                  <c:v>124.66467780571165</c:v>
                </c:pt>
                <c:pt idx="53">
                  <c:v>103.66719803409909</c:v>
                </c:pt>
                <c:pt idx="54">
                  <c:v>93.859991913226168</c:v>
                </c:pt>
                <c:pt idx="55">
                  <c:v>83.424118733322913</c:v>
                </c:pt>
                <c:pt idx="56">
                  <c:v>71.793778141262081</c:v>
                </c:pt>
                <c:pt idx="57">
                  <c:v>60.85497131413458</c:v>
                </c:pt>
                <c:pt idx="58">
                  <c:v>49.3503641338798</c:v>
                </c:pt>
                <c:pt idx="59">
                  <c:v>40.863358836970534</c:v>
                </c:pt>
                <c:pt idx="60">
                  <c:v>32.690687069576427</c:v>
                </c:pt>
                <c:pt idx="61">
                  <c:v>27.912817420946027</c:v>
                </c:pt>
                <c:pt idx="62">
                  <c:v>23.197814478218657</c:v>
                </c:pt>
                <c:pt idx="63">
                  <c:v>18.671411653200384</c:v>
                </c:pt>
                <c:pt idx="64">
                  <c:v>14.899409299018487</c:v>
                </c:pt>
                <c:pt idx="65">
                  <c:v>12.699074592412382</c:v>
                </c:pt>
                <c:pt idx="66">
                  <c:v>10.373006474000212</c:v>
                </c:pt>
                <c:pt idx="67">
                  <c:v>8.2355384732971384</c:v>
                </c:pt>
                <c:pt idx="68">
                  <c:v>6.4124040021092217</c:v>
                </c:pt>
                <c:pt idx="69">
                  <c:v>5.2179365899516217</c:v>
                </c:pt>
                <c:pt idx="70">
                  <c:v>3.5205355305697692</c:v>
                </c:pt>
                <c:pt idx="71">
                  <c:v>2.0117345888970108</c:v>
                </c:pt>
                <c:pt idx="72">
                  <c:v>1.1316007062545685</c:v>
                </c:pt>
                <c:pt idx="73">
                  <c:v>0.44006694132122115</c:v>
                </c:pt>
                <c:pt idx="74">
                  <c:v>0.25146682361212636</c:v>
                </c:pt>
                <c:pt idx="75">
                  <c:v>0.25146682361212636</c:v>
                </c:pt>
                <c:pt idx="76">
                  <c:v>0.12573341180606318</c:v>
                </c:pt>
                <c:pt idx="77">
                  <c:v>0.12573341180606318</c:v>
                </c:pt>
                <c:pt idx="78">
                  <c:v>0.12573341180606318</c:v>
                </c:pt>
                <c:pt idx="79">
                  <c:v>6.2866705903031589E-2</c:v>
                </c:pt>
                <c:pt idx="80">
                  <c:v>6.2866705903031589E-2</c:v>
                </c:pt>
                <c:pt idx="81">
                  <c:v>6.2866705903031589E-2</c:v>
                </c:pt>
                <c:pt idx="82">
                  <c:v>6.2866705903031589E-2</c:v>
                </c:pt>
                <c:pt idx="83">
                  <c:v>6.2866705903031589E-2</c:v>
                </c:pt>
                <c:pt idx="84">
                  <c:v>6.2866705903031589E-2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2-475F-AC22-D26F7883D818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date'!$H$200:$H$298</c:f>
              <c:numCache>
                <c:formatCode>0</c:formatCode>
                <c:ptCount val="99"/>
                <c:pt idx="0">
                  <c:v>861.1897496925526</c:v>
                </c:pt>
                <c:pt idx="1">
                  <c:v>861.1897496925526</c:v>
                </c:pt>
                <c:pt idx="2">
                  <c:v>860.98745000974964</c:v>
                </c:pt>
                <c:pt idx="3">
                  <c:v>856.26712407767855</c:v>
                </c:pt>
                <c:pt idx="4">
                  <c:v>846.21957316512749</c:v>
                </c:pt>
                <c:pt idx="5">
                  <c:v>838.73448490141493</c:v>
                </c:pt>
                <c:pt idx="6">
                  <c:v>828.21490139565674</c:v>
                </c:pt>
                <c:pt idx="7">
                  <c:v>816.54895302068121</c:v>
                </c:pt>
                <c:pt idx="8">
                  <c:v>808.45696570855955</c:v>
                </c:pt>
                <c:pt idx="9">
                  <c:v>799.15118029961957</c:v>
                </c:pt>
                <c:pt idx="10">
                  <c:v>789.91282811828057</c:v>
                </c:pt>
                <c:pt idx="11">
                  <c:v>778.44917942610823</c:v>
                </c:pt>
                <c:pt idx="12">
                  <c:v>771.77328989360774</c:v>
                </c:pt>
                <c:pt idx="13">
                  <c:v>763.41156967108202</c:v>
                </c:pt>
                <c:pt idx="14">
                  <c:v>756.66824691098054</c:v>
                </c:pt>
                <c:pt idx="15">
                  <c:v>745.54176435681325</c:v>
                </c:pt>
                <c:pt idx="16">
                  <c:v>734.41528180264595</c:v>
                </c:pt>
                <c:pt idx="17">
                  <c:v>723.69339861408469</c:v>
                </c:pt>
                <c:pt idx="18">
                  <c:v>715.06194548115479</c:v>
                </c:pt>
                <c:pt idx="19">
                  <c:v>708.72322208665946</c:v>
                </c:pt>
                <c:pt idx="20">
                  <c:v>697.46187307729008</c:v>
                </c:pt>
                <c:pt idx="21">
                  <c:v>686.80742311632991</c:v>
                </c:pt>
                <c:pt idx="22">
                  <c:v>673.86024341693508</c:v>
                </c:pt>
                <c:pt idx="23">
                  <c:v>662.86862731796987</c:v>
                </c:pt>
                <c:pt idx="24">
                  <c:v>653.02337608822177</c:v>
                </c:pt>
                <c:pt idx="25">
                  <c:v>641.96432676165546</c:v>
                </c:pt>
                <c:pt idx="26">
                  <c:v>633.93977267713467</c:v>
                </c:pt>
                <c:pt idx="27">
                  <c:v>624.83628695099776</c:v>
                </c:pt>
                <c:pt idx="28">
                  <c:v>610.8776088375879</c:v>
                </c:pt>
                <c:pt idx="29">
                  <c:v>597.52582977258703</c:v>
                </c:pt>
                <c:pt idx="30">
                  <c:v>580.60008964473241</c:v>
                </c:pt>
                <c:pt idx="31">
                  <c:v>563.53948306167581</c:v>
                </c:pt>
                <c:pt idx="32">
                  <c:v>544.99534547139694</c:v>
                </c:pt>
                <c:pt idx="33">
                  <c:v>532.99223095841637</c:v>
                </c:pt>
                <c:pt idx="34">
                  <c:v>516.60595665136998</c:v>
                </c:pt>
                <c:pt idx="35">
                  <c:v>494.89245736384339</c:v>
                </c:pt>
                <c:pt idx="36">
                  <c:v>470.68392865507928</c:v>
                </c:pt>
                <c:pt idx="37">
                  <c:v>446.74513285671924</c:v>
                </c:pt>
                <c:pt idx="38">
                  <c:v>425.84083230040483</c:v>
                </c:pt>
                <c:pt idx="39">
                  <c:v>407.83616053093402</c:v>
                </c:pt>
                <c:pt idx="40">
                  <c:v>391.44988622388757</c:v>
                </c:pt>
                <c:pt idx="41">
                  <c:v>374.99617868924008</c:v>
                </c:pt>
                <c:pt idx="42">
                  <c:v>354.76621040893582</c:v>
                </c:pt>
                <c:pt idx="43">
                  <c:v>328.46725164454028</c:v>
                </c:pt>
                <c:pt idx="44">
                  <c:v>302.64032547335182</c:v>
                </c:pt>
                <c:pt idx="45">
                  <c:v>277.28543189537049</c:v>
                </c:pt>
                <c:pt idx="46">
                  <c:v>251.72823863458609</c:v>
                </c:pt>
                <c:pt idx="47">
                  <c:v>236.82549533476194</c:v>
                </c:pt>
                <c:pt idx="48">
                  <c:v>217.87675837887696</c:v>
                </c:pt>
                <c:pt idx="49">
                  <c:v>196.02839263614834</c:v>
                </c:pt>
                <c:pt idx="50">
                  <c:v>173.57312784501062</c:v>
                </c:pt>
                <c:pt idx="51">
                  <c:v>151.99449501268606</c:v>
                </c:pt>
                <c:pt idx="52">
                  <c:v>133.7200903328112</c:v>
                </c:pt>
                <c:pt idx="53">
                  <c:v>111.19739231407246</c:v>
                </c:pt>
                <c:pt idx="54">
                  <c:v>100.67780880831424</c:v>
                </c:pt>
                <c:pt idx="55">
                  <c:v>89.483893026545871</c:v>
                </c:pt>
                <c:pt idx="56">
                  <c:v>77.008745920358237</c:v>
                </c:pt>
                <c:pt idx="57">
                  <c:v>65.275364317781765</c:v>
                </c:pt>
                <c:pt idx="58">
                  <c:v>52.935083666796167</c:v>
                </c:pt>
                <c:pt idx="59">
                  <c:v>43.831597940659243</c:v>
                </c:pt>
                <c:pt idx="60">
                  <c:v>35.065278352527393</c:v>
                </c:pt>
                <c:pt idx="61">
                  <c:v>29.940353054850316</c:v>
                </c:pt>
                <c:pt idx="62">
                  <c:v>24.882860984774247</c:v>
                </c:pt>
                <c:pt idx="63">
                  <c:v>20.027668597501226</c:v>
                </c:pt>
                <c:pt idx="64">
                  <c:v>15.981674941440371</c:v>
                </c:pt>
                <c:pt idx="65">
                  <c:v>13.621511975404873</c:v>
                </c:pt>
                <c:pt idx="66">
                  <c:v>11.126482554167346</c:v>
                </c:pt>
                <c:pt idx="67">
                  <c:v>8.8337528157328631</c:v>
                </c:pt>
                <c:pt idx="68">
                  <c:v>6.8781892153034505</c:v>
                </c:pt>
                <c:pt idx="69">
                  <c:v>5.5969578908841804</c:v>
                </c:pt>
                <c:pt idx="70">
                  <c:v>3.7762607456567965</c:v>
                </c:pt>
                <c:pt idx="71">
                  <c:v>2.1578632832324551</c:v>
                </c:pt>
                <c:pt idx="72">
                  <c:v>1.213798096818256</c:v>
                </c:pt>
                <c:pt idx="73">
                  <c:v>0.47203259320709956</c:v>
                </c:pt>
                <c:pt idx="74">
                  <c:v>0.26973291040405689</c:v>
                </c:pt>
                <c:pt idx="75">
                  <c:v>0.26973291040405689</c:v>
                </c:pt>
                <c:pt idx="76">
                  <c:v>0.13486645520202845</c:v>
                </c:pt>
                <c:pt idx="77">
                  <c:v>0.13486645520202845</c:v>
                </c:pt>
                <c:pt idx="78">
                  <c:v>0.13486645520202845</c:v>
                </c:pt>
                <c:pt idx="79">
                  <c:v>6.7433227601014223E-2</c:v>
                </c:pt>
                <c:pt idx="80">
                  <c:v>6.7433227601014223E-2</c:v>
                </c:pt>
                <c:pt idx="81">
                  <c:v>6.7433227601014223E-2</c:v>
                </c:pt>
                <c:pt idx="82">
                  <c:v>6.7433227601014223E-2</c:v>
                </c:pt>
                <c:pt idx="83">
                  <c:v>6.7433227601014223E-2</c:v>
                </c:pt>
                <c:pt idx="84">
                  <c:v>6.7433227601014223E-2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32-475F-AC22-D26F7883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762504"/>
        <c:axId val="622756272"/>
      </c:lineChart>
      <c:dateAx>
        <c:axId val="622762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56272"/>
        <c:crosses val="autoZero"/>
        <c:auto val="1"/>
        <c:lblOffset val="100"/>
        <c:baseTimeUnit val="days"/>
      </c:dateAx>
      <c:valAx>
        <c:axId val="6227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6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Blaenau</a:t>
            </a:r>
            <a:r>
              <a:rPr lang="en-GB" baseline="0"/>
              <a:t> Gwent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date'!$C$2:$C$100</c:f>
              <c:numCache>
                <c:formatCode>General</c:formatCode>
                <c:ptCount val="99"/>
                <c:pt idx="0">
                  <c:v>327</c:v>
                </c:pt>
                <c:pt idx="1">
                  <c:v>327</c:v>
                </c:pt>
                <c:pt idx="2">
                  <c:v>327</c:v>
                </c:pt>
                <c:pt idx="3">
                  <c:v>326</c:v>
                </c:pt>
                <c:pt idx="4">
                  <c:v>325</c:v>
                </c:pt>
                <c:pt idx="5">
                  <c:v>322</c:v>
                </c:pt>
                <c:pt idx="6">
                  <c:v>318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313</c:v>
                </c:pt>
                <c:pt idx="12">
                  <c:v>313</c:v>
                </c:pt>
                <c:pt idx="13">
                  <c:v>310</c:v>
                </c:pt>
                <c:pt idx="14">
                  <c:v>310</c:v>
                </c:pt>
                <c:pt idx="15">
                  <c:v>303</c:v>
                </c:pt>
                <c:pt idx="16">
                  <c:v>299</c:v>
                </c:pt>
                <c:pt idx="17">
                  <c:v>292</c:v>
                </c:pt>
                <c:pt idx="18">
                  <c:v>291</c:v>
                </c:pt>
                <c:pt idx="19">
                  <c:v>289</c:v>
                </c:pt>
                <c:pt idx="20">
                  <c:v>280</c:v>
                </c:pt>
                <c:pt idx="21">
                  <c:v>278</c:v>
                </c:pt>
                <c:pt idx="22">
                  <c:v>276</c:v>
                </c:pt>
                <c:pt idx="23">
                  <c:v>274</c:v>
                </c:pt>
                <c:pt idx="24">
                  <c:v>272</c:v>
                </c:pt>
                <c:pt idx="25">
                  <c:v>271</c:v>
                </c:pt>
                <c:pt idx="26">
                  <c:v>269</c:v>
                </c:pt>
                <c:pt idx="27">
                  <c:v>263</c:v>
                </c:pt>
                <c:pt idx="28">
                  <c:v>258</c:v>
                </c:pt>
                <c:pt idx="29">
                  <c:v>255</c:v>
                </c:pt>
                <c:pt idx="30">
                  <c:v>247</c:v>
                </c:pt>
                <c:pt idx="31">
                  <c:v>247</c:v>
                </c:pt>
                <c:pt idx="32">
                  <c:v>240</c:v>
                </c:pt>
                <c:pt idx="33">
                  <c:v>238</c:v>
                </c:pt>
                <c:pt idx="34">
                  <c:v>229</c:v>
                </c:pt>
                <c:pt idx="35">
                  <c:v>219</c:v>
                </c:pt>
                <c:pt idx="36">
                  <c:v>209</c:v>
                </c:pt>
                <c:pt idx="37">
                  <c:v>199</c:v>
                </c:pt>
                <c:pt idx="38">
                  <c:v>190</c:v>
                </c:pt>
                <c:pt idx="39">
                  <c:v>182</c:v>
                </c:pt>
                <c:pt idx="40">
                  <c:v>180</c:v>
                </c:pt>
                <c:pt idx="41">
                  <c:v>170</c:v>
                </c:pt>
                <c:pt idx="42">
                  <c:v>165</c:v>
                </c:pt>
                <c:pt idx="43">
                  <c:v>158</c:v>
                </c:pt>
                <c:pt idx="44">
                  <c:v>143</c:v>
                </c:pt>
                <c:pt idx="45">
                  <c:v>138</c:v>
                </c:pt>
                <c:pt idx="46">
                  <c:v>122</c:v>
                </c:pt>
                <c:pt idx="47">
                  <c:v>118</c:v>
                </c:pt>
                <c:pt idx="48">
                  <c:v>106</c:v>
                </c:pt>
                <c:pt idx="49">
                  <c:v>97</c:v>
                </c:pt>
                <c:pt idx="50">
                  <c:v>89</c:v>
                </c:pt>
                <c:pt idx="51">
                  <c:v>83</c:v>
                </c:pt>
                <c:pt idx="52">
                  <c:v>68</c:v>
                </c:pt>
                <c:pt idx="53">
                  <c:v>59</c:v>
                </c:pt>
                <c:pt idx="54">
                  <c:v>54</c:v>
                </c:pt>
                <c:pt idx="55">
                  <c:v>51</c:v>
                </c:pt>
                <c:pt idx="56">
                  <c:v>46</c:v>
                </c:pt>
                <c:pt idx="57">
                  <c:v>40</c:v>
                </c:pt>
                <c:pt idx="58">
                  <c:v>35</c:v>
                </c:pt>
                <c:pt idx="59">
                  <c:v>31</c:v>
                </c:pt>
                <c:pt idx="60">
                  <c:v>28</c:v>
                </c:pt>
                <c:pt idx="61">
                  <c:v>25</c:v>
                </c:pt>
                <c:pt idx="62">
                  <c:v>23</c:v>
                </c:pt>
                <c:pt idx="63">
                  <c:v>15</c:v>
                </c:pt>
                <c:pt idx="64">
                  <c:v>13</c:v>
                </c:pt>
                <c:pt idx="65">
                  <c:v>12</c:v>
                </c:pt>
                <c:pt idx="66">
                  <c:v>10</c:v>
                </c:pt>
                <c:pt idx="67">
                  <c:v>9</c:v>
                </c:pt>
                <c:pt idx="68">
                  <c:v>6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FAF-A91E-1B172E4F224C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date'!$H$2:$H$100</c:f>
              <c:numCache>
                <c:formatCode>0</c:formatCode>
                <c:ptCount val="99"/>
                <c:pt idx="0">
                  <c:v>530.62843809168726</c:v>
                </c:pt>
                <c:pt idx="1">
                  <c:v>530.62843809168726</c:v>
                </c:pt>
                <c:pt idx="2">
                  <c:v>530.5037896448722</c:v>
                </c:pt>
                <c:pt idx="3">
                  <c:v>527.59532588585432</c:v>
                </c:pt>
                <c:pt idx="4">
                  <c:v>521.40445302737328</c:v>
                </c:pt>
                <c:pt idx="5">
                  <c:v>516.79246049521623</c:v>
                </c:pt>
                <c:pt idx="6">
                  <c:v>510.31074126083337</c:v>
                </c:pt>
                <c:pt idx="7">
                  <c:v>503.12268082783191</c:v>
                </c:pt>
                <c:pt idx="8">
                  <c:v>498.13674295522969</c:v>
                </c:pt>
                <c:pt idx="9">
                  <c:v>492.40291440173718</c:v>
                </c:pt>
                <c:pt idx="10">
                  <c:v>486.71063533051637</c:v>
                </c:pt>
                <c:pt idx="11">
                  <c:v>479.64722334432997</c:v>
                </c:pt>
                <c:pt idx="12">
                  <c:v>475.53382459943316</c:v>
                </c:pt>
                <c:pt idx="13">
                  <c:v>470.38168879774423</c:v>
                </c:pt>
                <c:pt idx="14">
                  <c:v>466.22674057057577</c:v>
                </c:pt>
                <c:pt idx="15">
                  <c:v>459.37107599574773</c:v>
                </c:pt>
                <c:pt idx="16">
                  <c:v>452.51541142091975</c:v>
                </c:pt>
                <c:pt idx="17">
                  <c:v>445.90904373972182</c:v>
                </c:pt>
                <c:pt idx="18">
                  <c:v>440.59071000894619</c:v>
                </c:pt>
                <c:pt idx="19">
                  <c:v>436.68505867540779</c:v>
                </c:pt>
                <c:pt idx="20">
                  <c:v>429.74629513603645</c:v>
                </c:pt>
                <c:pt idx="21">
                  <c:v>423.18147693711023</c:v>
                </c:pt>
                <c:pt idx="22">
                  <c:v>415.20397634094672</c:v>
                </c:pt>
                <c:pt idx="23">
                  <c:v>408.43141073066209</c:v>
                </c:pt>
                <c:pt idx="24">
                  <c:v>402.36518631899611</c:v>
                </c:pt>
                <c:pt idx="25">
                  <c:v>395.55107122643983</c:v>
                </c:pt>
                <c:pt idx="26">
                  <c:v>390.60668283610931</c:v>
                </c:pt>
                <c:pt idx="27">
                  <c:v>384.99750272943186</c:v>
                </c:pt>
                <c:pt idx="28">
                  <c:v>376.39675989919311</c:v>
                </c:pt>
                <c:pt idx="29">
                  <c:v>368.16996240939949</c:v>
                </c:pt>
                <c:pt idx="30">
                  <c:v>357.74104235920657</c:v>
                </c:pt>
                <c:pt idx="31">
                  <c:v>347.22902334447031</c:v>
                </c:pt>
                <c:pt idx="32">
                  <c:v>335.80291571975698</c:v>
                </c:pt>
                <c:pt idx="33">
                  <c:v>328.40710787539706</c:v>
                </c:pt>
                <c:pt idx="34">
                  <c:v>318.31058368337767</c:v>
                </c:pt>
                <c:pt idx="35">
                  <c:v>304.93165039189512</c:v>
                </c:pt>
                <c:pt idx="36">
                  <c:v>290.01538625636027</c:v>
                </c:pt>
                <c:pt idx="37">
                  <c:v>275.26532004991213</c:v>
                </c:pt>
                <c:pt idx="38">
                  <c:v>262.38498054568987</c:v>
                </c:pt>
                <c:pt idx="39">
                  <c:v>251.29126877914999</c:v>
                </c:pt>
                <c:pt idx="40">
                  <c:v>241.19474458713057</c:v>
                </c:pt>
                <c:pt idx="41">
                  <c:v>231.05667091283948</c:v>
                </c:pt>
                <c:pt idx="42">
                  <c:v>218.59182623133401</c:v>
                </c:pt>
                <c:pt idx="43">
                  <c:v>202.38752814537693</c:v>
                </c:pt>
                <c:pt idx="44">
                  <c:v>186.47407643532162</c:v>
                </c:pt>
                <c:pt idx="45">
                  <c:v>170.85147110116813</c:v>
                </c:pt>
                <c:pt idx="46">
                  <c:v>155.10421732019955</c:v>
                </c:pt>
                <c:pt idx="47">
                  <c:v>145.92178173815719</c:v>
                </c:pt>
                <c:pt idx="48">
                  <c:v>134.24637721981375</c:v>
                </c:pt>
                <c:pt idx="49">
                  <c:v>120.78434496378787</c:v>
                </c:pt>
                <c:pt idx="50">
                  <c:v>106.94836736731682</c:v>
                </c:pt>
                <c:pt idx="51">
                  <c:v>93.652533040377662</c:v>
                </c:pt>
                <c:pt idx="52">
                  <c:v>82.392623344751058</c:v>
                </c:pt>
                <c:pt idx="53">
                  <c:v>68.515096266008328</c:v>
                </c:pt>
                <c:pt idx="54">
                  <c:v>62.033377031625484</c:v>
                </c:pt>
                <c:pt idx="55">
                  <c:v>55.136162974525803</c:v>
                </c:pt>
                <c:pt idx="56">
                  <c:v>47.449508754264102</c:v>
                </c:pt>
                <c:pt idx="57">
                  <c:v>40.219898838990936</c:v>
                </c:pt>
                <c:pt idx="58">
                  <c:v>32.616343583272609</c:v>
                </c:pt>
                <c:pt idx="59">
                  <c:v>27.007163476595156</c:v>
                </c:pt>
                <c:pt idx="60">
                  <c:v>21.605730781276122</c:v>
                </c:pt>
                <c:pt idx="61">
                  <c:v>18.447970128628075</c:v>
                </c:pt>
                <c:pt idx="62">
                  <c:v>15.331758958251712</c:v>
                </c:pt>
                <c:pt idx="63">
                  <c:v>12.340196234690401</c:v>
                </c:pt>
                <c:pt idx="64">
                  <c:v>9.8472272983893099</c:v>
                </c:pt>
                <c:pt idx="65">
                  <c:v>8.3929954188803411</c:v>
                </c:pt>
                <c:pt idx="66">
                  <c:v>6.8556645748280012</c:v>
                </c:pt>
                <c:pt idx="67">
                  <c:v>5.4429821775907161</c:v>
                </c:pt>
                <c:pt idx="68">
                  <c:v>4.2380471917118552</c:v>
                </c:pt>
                <c:pt idx="69">
                  <c:v>3.4486070285498429</c:v>
                </c:pt>
                <c:pt idx="70">
                  <c:v>2.3267710072143517</c:v>
                </c:pt>
                <c:pt idx="71">
                  <c:v>1.3295834326939153</c:v>
                </c:pt>
                <c:pt idx="72">
                  <c:v>0.7478906808903274</c:v>
                </c:pt>
                <c:pt idx="73">
                  <c:v>0.29084637590179396</c:v>
                </c:pt>
                <c:pt idx="74">
                  <c:v>0.16619792908673942</c:v>
                </c:pt>
                <c:pt idx="75">
                  <c:v>0.16619792908673942</c:v>
                </c:pt>
                <c:pt idx="76">
                  <c:v>8.3098964543369708E-2</c:v>
                </c:pt>
                <c:pt idx="77">
                  <c:v>8.3098964543369708E-2</c:v>
                </c:pt>
                <c:pt idx="78">
                  <c:v>8.3098964543369708E-2</c:v>
                </c:pt>
                <c:pt idx="79">
                  <c:v>4.1549482271684854E-2</c:v>
                </c:pt>
                <c:pt idx="80">
                  <c:v>4.1549482271684854E-2</c:v>
                </c:pt>
                <c:pt idx="81">
                  <c:v>4.1549482271684854E-2</c:v>
                </c:pt>
                <c:pt idx="82">
                  <c:v>4.1549482271684854E-2</c:v>
                </c:pt>
                <c:pt idx="83">
                  <c:v>4.1549482271684854E-2</c:v>
                </c:pt>
                <c:pt idx="84">
                  <c:v>4.1549482271684854E-2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FAF-A91E-1B172E4F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248912"/>
        <c:axId val="516246944"/>
      </c:lineChart>
      <c:dateAx>
        <c:axId val="516248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6944"/>
        <c:crosses val="autoZero"/>
        <c:auto val="1"/>
        <c:lblOffset val="100"/>
        <c:baseTimeUnit val="days"/>
      </c:dateAx>
      <c:valAx>
        <c:axId val="5162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Anurrin</a:t>
            </a:r>
            <a:r>
              <a:rPr lang="en-GB" baseline="0"/>
              <a:t> Bevan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'MDS-Addition'!$C$2:$C$100</c:f>
              <c:numCache>
                <c:formatCode>General</c:formatCode>
                <c:ptCount val="99"/>
                <c:pt idx="0">
                  <c:v>2462</c:v>
                </c:pt>
                <c:pt idx="1">
                  <c:v>2462</c:v>
                </c:pt>
                <c:pt idx="2">
                  <c:v>2462</c:v>
                </c:pt>
                <c:pt idx="3">
                  <c:v>2453</c:v>
                </c:pt>
                <c:pt idx="4">
                  <c:v>2427</c:v>
                </c:pt>
                <c:pt idx="5">
                  <c:v>2408</c:v>
                </c:pt>
                <c:pt idx="6">
                  <c:v>2394</c:v>
                </c:pt>
                <c:pt idx="7">
                  <c:v>2382</c:v>
                </c:pt>
                <c:pt idx="8">
                  <c:v>2375</c:v>
                </c:pt>
                <c:pt idx="9">
                  <c:v>2361</c:v>
                </c:pt>
                <c:pt idx="10">
                  <c:v>2355</c:v>
                </c:pt>
                <c:pt idx="11">
                  <c:v>2345</c:v>
                </c:pt>
                <c:pt idx="12">
                  <c:v>2340</c:v>
                </c:pt>
                <c:pt idx="13">
                  <c:v>2330</c:v>
                </c:pt>
                <c:pt idx="14">
                  <c:v>2319</c:v>
                </c:pt>
                <c:pt idx="15">
                  <c:v>2285</c:v>
                </c:pt>
                <c:pt idx="16">
                  <c:v>2257</c:v>
                </c:pt>
                <c:pt idx="17">
                  <c:v>2233</c:v>
                </c:pt>
                <c:pt idx="18">
                  <c:v>2222</c:v>
                </c:pt>
                <c:pt idx="19">
                  <c:v>2209</c:v>
                </c:pt>
                <c:pt idx="20">
                  <c:v>2164</c:v>
                </c:pt>
                <c:pt idx="21">
                  <c:v>2146</c:v>
                </c:pt>
                <c:pt idx="22">
                  <c:v>2122</c:v>
                </c:pt>
                <c:pt idx="23">
                  <c:v>2105</c:v>
                </c:pt>
                <c:pt idx="24">
                  <c:v>2085</c:v>
                </c:pt>
                <c:pt idx="25">
                  <c:v>2065</c:v>
                </c:pt>
                <c:pt idx="26">
                  <c:v>2052</c:v>
                </c:pt>
                <c:pt idx="27">
                  <c:v>2031</c:v>
                </c:pt>
                <c:pt idx="28">
                  <c:v>2004</c:v>
                </c:pt>
                <c:pt idx="29">
                  <c:v>1979</c:v>
                </c:pt>
                <c:pt idx="30">
                  <c:v>1945</c:v>
                </c:pt>
                <c:pt idx="31">
                  <c:v>1906</c:v>
                </c:pt>
                <c:pt idx="32">
                  <c:v>1867</c:v>
                </c:pt>
                <c:pt idx="33">
                  <c:v>1854</c:v>
                </c:pt>
                <c:pt idx="34">
                  <c:v>1805</c:v>
                </c:pt>
                <c:pt idx="35">
                  <c:v>1763</c:v>
                </c:pt>
                <c:pt idx="36">
                  <c:v>1701</c:v>
                </c:pt>
                <c:pt idx="37">
                  <c:v>1652</c:v>
                </c:pt>
                <c:pt idx="38">
                  <c:v>1605</c:v>
                </c:pt>
                <c:pt idx="39">
                  <c:v>1573</c:v>
                </c:pt>
                <c:pt idx="40">
                  <c:v>1548</c:v>
                </c:pt>
                <c:pt idx="41">
                  <c:v>1508</c:v>
                </c:pt>
                <c:pt idx="42">
                  <c:v>1455</c:v>
                </c:pt>
                <c:pt idx="43">
                  <c:v>1391</c:v>
                </c:pt>
                <c:pt idx="44">
                  <c:v>1303</c:v>
                </c:pt>
                <c:pt idx="45">
                  <c:v>1248</c:v>
                </c:pt>
                <c:pt idx="46">
                  <c:v>1162</c:v>
                </c:pt>
                <c:pt idx="47">
                  <c:v>1133</c:v>
                </c:pt>
                <c:pt idx="48">
                  <c:v>1065</c:v>
                </c:pt>
                <c:pt idx="49">
                  <c:v>998</c:v>
                </c:pt>
                <c:pt idx="50">
                  <c:v>918</c:v>
                </c:pt>
                <c:pt idx="51">
                  <c:v>834</c:v>
                </c:pt>
                <c:pt idx="52">
                  <c:v>761</c:v>
                </c:pt>
                <c:pt idx="53">
                  <c:v>661</c:v>
                </c:pt>
                <c:pt idx="54">
                  <c:v>607</c:v>
                </c:pt>
                <c:pt idx="55">
                  <c:v>554</c:v>
                </c:pt>
                <c:pt idx="56">
                  <c:v>507</c:v>
                </c:pt>
                <c:pt idx="57">
                  <c:v>454</c:v>
                </c:pt>
                <c:pt idx="58">
                  <c:v>375</c:v>
                </c:pt>
                <c:pt idx="59">
                  <c:v>330</c:v>
                </c:pt>
                <c:pt idx="60">
                  <c:v>269</c:v>
                </c:pt>
                <c:pt idx="61">
                  <c:v>231</c:v>
                </c:pt>
                <c:pt idx="62">
                  <c:v>197</c:v>
                </c:pt>
                <c:pt idx="63">
                  <c:v>158</c:v>
                </c:pt>
                <c:pt idx="64">
                  <c:v>125</c:v>
                </c:pt>
                <c:pt idx="65">
                  <c:v>106</c:v>
                </c:pt>
                <c:pt idx="66">
                  <c:v>82</c:v>
                </c:pt>
                <c:pt idx="67">
                  <c:v>59</c:v>
                </c:pt>
                <c:pt idx="68">
                  <c:v>37</c:v>
                </c:pt>
                <c:pt idx="69">
                  <c:v>25</c:v>
                </c:pt>
                <c:pt idx="70">
                  <c:v>13</c:v>
                </c:pt>
                <c:pt idx="71">
                  <c:v>6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0-4EF3-9AF0-981ADDCBFF1A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'MDS-Addition'!$B$2:$B$100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'MDS-Addition'!$H$2:$H$100</c:f>
              <c:numCache>
                <c:formatCode>0</c:formatCode>
                <c:ptCount val="99"/>
                <c:pt idx="0">
                  <c:v>2303.6734303870444</c:v>
                </c:pt>
                <c:pt idx="1">
                  <c:v>2303.6734303870444</c:v>
                </c:pt>
                <c:pt idx="2">
                  <c:v>2303.1322808849563</c:v>
                </c:pt>
                <c:pt idx="3">
                  <c:v>2290.5054591695784</c:v>
                </c:pt>
                <c:pt idx="4">
                  <c:v>2263.6283672325594</c:v>
                </c:pt>
                <c:pt idx="5">
                  <c:v>2243.6058356553172</c:v>
                </c:pt>
                <c:pt idx="6">
                  <c:v>2215.4660615467606</c:v>
                </c:pt>
                <c:pt idx="7">
                  <c:v>2184.2597735930403</c:v>
                </c:pt>
                <c:pt idx="8">
                  <c:v>2162.6137935095353</c:v>
                </c:pt>
                <c:pt idx="9">
                  <c:v>2137.7209164135043</c:v>
                </c:pt>
                <c:pt idx="10">
                  <c:v>2113.0084224848356</c:v>
                </c:pt>
                <c:pt idx="11">
                  <c:v>2082.3432840332034</c:v>
                </c:pt>
                <c:pt idx="12">
                  <c:v>2064.4853504643115</c:v>
                </c:pt>
                <c:pt idx="13">
                  <c:v>2042.1178377113561</c:v>
                </c:pt>
                <c:pt idx="14">
                  <c:v>2024.0795209751016</c:v>
                </c:pt>
                <c:pt idx="15">
                  <c:v>1994.316298360282</c:v>
                </c:pt>
                <c:pt idx="16">
                  <c:v>1964.5530757454621</c:v>
                </c:pt>
                <c:pt idx="17">
                  <c:v>1935.8721521348177</c:v>
                </c:pt>
                <c:pt idx="18">
                  <c:v>1912.7831067124123</c:v>
                </c:pt>
                <c:pt idx="19">
                  <c:v>1895.8270889803332</c:v>
                </c:pt>
                <c:pt idx="20">
                  <c:v>1865.7031000307884</c:v>
                </c:pt>
                <c:pt idx="21">
                  <c:v>1837.2025595875064</c:v>
                </c:pt>
                <c:pt idx="22">
                  <c:v>1802.568991453898</c:v>
                </c:pt>
                <c:pt idx="23">
                  <c:v>1773.1665351738036</c:v>
                </c:pt>
                <c:pt idx="24">
                  <c:v>1746.8305927388722</c:v>
                </c:pt>
                <c:pt idx="25">
                  <c:v>1717.2477532914149</c:v>
                </c:pt>
                <c:pt idx="26">
                  <c:v>1695.7821563752723</c:v>
                </c:pt>
                <c:pt idx="27">
                  <c:v>1671.4304287813288</c:v>
                </c:pt>
                <c:pt idx="28">
                  <c:v>1634.0911131372823</c:v>
                </c:pt>
                <c:pt idx="29">
                  <c:v>1598.3752459994987</c:v>
                </c:pt>
                <c:pt idx="30">
                  <c:v>1553.0990709915004</c:v>
                </c:pt>
                <c:pt idx="31">
                  <c:v>1507.4621296487767</c:v>
                </c:pt>
                <c:pt idx="32">
                  <c:v>1457.8567586240772</c:v>
                </c:pt>
                <c:pt idx="33">
                  <c:v>1425.7485548335446</c:v>
                </c:pt>
                <c:pt idx="34">
                  <c:v>1381.9154451644465</c:v>
                </c:pt>
                <c:pt idx="35">
                  <c:v>1323.8320652737075</c:v>
                </c:pt>
                <c:pt idx="36">
                  <c:v>1259.0745081905543</c:v>
                </c:pt>
                <c:pt idx="37">
                  <c:v>1195.0384837768513</c:v>
                </c:pt>
                <c:pt idx="38">
                  <c:v>1139.1197018944629</c:v>
                </c:pt>
                <c:pt idx="39">
                  <c:v>1090.9573962086636</c:v>
                </c:pt>
                <c:pt idx="40">
                  <c:v>1047.1242865395654</c:v>
                </c:pt>
                <c:pt idx="41">
                  <c:v>1003.1107937031049</c:v>
                </c:pt>
                <c:pt idx="42">
                  <c:v>948.99584349434178</c:v>
                </c:pt>
                <c:pt idx="43">
                  <c:v>878.64640822294984</c:v>
                </c:pt>
                <c:pt idx="44">
                  <c:v>809.55965512309558</c:v>
                </c:pt>
                <c:pt idx="45">
                  <c:v>741.73558419477922</c:v>
                </c:pt>
                <c:pt idx="46">
                  <c:v>673.37036376437527</c:v>
                </c:pt>
                <c:pt idx="47">
                  <c:v>633.50568377725313</c:v>
                </c:pt>
                <c:pt idx="48">
                  <c:v>582.81801374837835</c:v>
                </c:pt>
                <c:pt idx="49">
                  <c:v>524.37386752291422</c:v>
                </c:pt>
                <c:pt idx="50">
                  <c:v>464.30627279118721</c:v>
                </c:pt>
                <c:pt idx="51">
                  <c:v>406.58365923517323</c:v>
                </c:pt>
                <c:pt idx="52">
                  <c:v>357.69982087992395</c:v>
                </c:pt>
                <c:pt idx="53">
                  <c:v>297.45184298083439</c:v>
                </c:pt>
                <c:pt idx="54">
                  <c:v>269.31206887227756</c:v>
                </c:pt>
                <c:pt idx="55">
                  <c:v>239.36846309009533</c:v>
                </c:pt>
                <c:pt idx="56">
                  <c:v>205.99757712802477</c:v>
                </c:pt>
                <c:pt idx="57">
                  <c:v>174.6109060069422</c:v>
                </c:pt>
                <c:pt idx="58">
                  <c:v>141.60078637959671</c:v>
                </c:pt>
                <c:pt idx="59">
                  <c:v>117.24905878565333</c:v>
                </c:pt>
                <c:pt idx="60">
                  <c:v>93.799247028522672</c:v>
                </c:pt>
                <c:pt idx="61">
                  <c:v>80.09012630896936</c:v>
                </c:pt>
                <c:pt idx="62">
                  <c:v>66.561388756778584</c:v>
                </c:pt>
                <c:pt idx="63">
                  <c:v>53.573800706675449</c:v>
                </c:pt>
                <c:pt idx="64">
                  <c:v>42.750810664922831</c:v>
                </c:pt>
                <c:pt idx="65">
                  <c:v>36.437399807233803</c:v>
                </c:pt>
                <c:pt idx="66">
                  <c:v>29.763222614819693</c:v>
                </c:pt>
                <c:pt idx="67">
                  <c:v>23.63019492449321</c:v>
                </c:pt>
                <c:pt idx="68">
                  <c:v>18.399083070979447</c:v>
                </c:pt>
                <c:pt idx="69">
                  <c:v>14.971802891091118</c:v>
                </c:pt>
                <c:pt idx="70">
                  <c:v>10.101457372302441</c:v>
                </c:pt>
                <c:pt idx="71">
                  <c:v>5.7722613556013949</c:v>
                </c:pt>
                <c:pt idx="72">
                  <c:v>3.2468970125257846</c:v>
                </c:pt>
                <c:pt idx="73">
                  <c:v>1.2626821715378052</c:v>
                </c:pt>
                <c:pt idx="74">
                  <c:v>0.72153266945017436</c:v>
                </c:pt>
                <c:pt idx="75">
                  <c:v>0.72153266945017436</c:v>
                </c:pt>
                <c:pt idx="76">
                  <c:v>0.36076633472508718</c:v>
                </c:pt>
                <c:pt idx="77">
                  <c:v>0.36076633472508718</c:v>
                </c:pt>
                <c:pt idx="78">
                  <c:v>0.36076633472508718</c:v>
                </c:pt>
                <c:pt idx="79">
                  <c:v>0.18038316736254359</c:v>
                </c:pt>
                <c:pt idx="80">
                  <c:v>0.18038316736254359</c:v>
                </c:pt>
                <c:pt idx="81">
                  <c:v>0.18038316736254359</c:v>
                </c:pt>
                <c:pt idx="82">
                  <c:v>0.18038316736254359</c:v>
                </c:pt>
                <c:pt idx="83">
                  <c:v>0.18038316736254359</c:v>
                </c:pt>
                <c:pt idx="84">
                  <c:v>0.18038316736254359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0-4EF3-9AF0-981ADDCB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648216"/>
        <c:axId val="717653464"/>
      </c:lineChart>
      <c:dateAx>
        <c:axId val="717648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653464"/>
        <c:crosses val="autoZero"/>
        <c:auto val="1"/>
        <c:lblOffset val="100"/>
        <c:baseTimeUnit val="days"/>
      </c:dateAx>
      <c:valAx>
        <c:axId val="71765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64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Caerphilly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date'!$C$200:$C$298</c:f>
              <c:numCache>
                <c:formatCode>General</c:formatCode>
                <c:ptCount val="99"/>
                <c:pt idx="0">
                  <c:v>657</c:v>
                </c:pt>
                <c:pt idx="1">
                  <c:v>657</c:v>
                </c:pt>
                <c:pt idx="2">
                  <c:v>657</c:v>
                </c:pt>
                <c:pt idx="3">
                  <c:v>655</c:v>
                </c:pt>
                <c:pt idx="4">
                  <c:v>653</c:v>
                </c:pt>
                <c:pt idx="5">
                  <c:v>651</c:v>
                </c:pt>
                <c:pt idx="6">
                  <c:v>645</c:v>
                </c:pt>
                <c:pt idx="7">
                  <c:v>642</c:v>
                </c:pt>
                <c:pt idx="8">
                  <c:v>639</c:v>
                </c:pt>
                <c:pt idx="9">
                  <c:v>639</c:v>
                </c:pt>
                <c:pt idx="10">
                  <c:v>638</c:v>
                </c:pt>
                <c:pt idx="11">
                  <c:v>636</c:v>
                </c:pt>
                <c:pt idx="12">
                  <c:v>636</c:v>
                </c:pt>
                <c:pt idx="13">
                  <c:v>635</c:v>
                </c:pt>
                <c:pt idx="14">
                  <c:v>635</c:v>
                </c:pt>
                <c:pt idx="15">
                  <c:v>628</c:v>
                </c:pt>
                <c:pt idx="16">
                  <c:v>626</c:v>
                </c:pt>
                <c:pt idx="17">
                  <c:v>618</c:v>
                </c:pt>
                <c:pt idx="18">
                  <c:v>616</c:v>
                </c:pt>
                <c:pt idx="19">
                  <c:v>613</c:v>
                </c:pt>
                <c:pt idx="20">
                  <c:v>610</c:v>
                </c:pt>
                <c:pt idx="21">
                  <c:v>604</c:v>
                </c:pt>
                <c:pt idx="22">
                  <c:v>599</c:v>
                </c:pt>
                <c:pt idx="23">
                  <c:v>596</c:v>
                </c:pt>
                <c:pt idx="24">
                  <c:v>589</c:v>
                </c:pt>
                <c:pt idx="25">
                  <c:v>583</c:v>
                </c:pt>
                <c:pt idx="26">
                  <c:v>578</c:v>
                </c:pt>
                <c:pt idx="27">
                  <c:v>570</c:v>
                </c:pt>
                <c:pt idx="28">
                  <c:v>563</c:v>
                </c:pt>
                <c:pt idx="29">
                  <c:v>551</c:v>
                </c:pt>
                <c:pt idx="30">
                  <c:v>541</c:v>
                </c:pt>
                <c:pt idx="31">
                  <c:v>526</c:v>
                </c:pt>
                <c:pt idx="32">
                  <c:v>509</c:v>
                </c:pt>
                <c:pt idx="33">
                  <c:v>508</c:v>
                </c:pt>
                <c:pt idx="34">
                  <c:v>485</c:v>
                </c:pt>
                <c:pt idx="35">
                  <c:v>473</c:v>
                </c:pt>
                <c:pt idx="36">
                  <c:v>449</c:v>
                </c:pt>
                <c:pt idx="37">
                  <c:v>437</c:v>
                </c:pt>
                <c:pt idx="38">
                  <c:v>425</c:v>
                </c:pt>
                <c:pt idx="39">
                  <c:v>418</c:v>
                </c:pt>
                <c:pt idx="40">
                  <c:v>405</c:v>
                </c:pt>
                <c:pt idx="41">
                  <c:v>393</c:v>
                </c:pt>
                <c:pt idx="42">
                  <c:v>379</c:v>
                </c:pt>
                <c:pt idx="43">
                  <c:v>359</c:v>
                </c:pt>
                <c:pt idx="44">
                  <c:v>336</c:v>
                </c:pt>
                <c:pt idx="45">
                  <c:v>319</c:v>
                </c:pt>
                <c:pt idx="46">
                  <c:v>296</c:v>
                </c:pt>
                <c:pt idx="47">
                  <c:v>289</c:v>
                </c:pt>
                <c:pt idx="48">
                  <c:v>269</c:v>
                </c:pt>
                <c:pt idx="49">
                  <c:v>250</c:v>
                </c:pt>
                <c:pt idx="50">
                  <c:v>225</c:v>
                </c:pt>
                <c:pt idx="51">
                  <c:v>203</c:v>
                </c:pt>
                <c:pt idx="52">
                  <c:v>182</c:v>
                </c:pt>
                <c:pt idx="53">
                  <c:v>154</c:v>
                </c:pt>
                <c:pt idx="54">
                  <c:v>141</c:v>
                </c:pt>
                <c:pt idx="55">
                  <c:v>129</c:v>
                </c:pt>
                <c:pt idx="56">
                  <c:v>113</c:v>
                </c:pt>
                <c:pt idx="57">
                  <c:v>104</c:v>
                </c:pt>
                <c:pt idx="58">
                  <c:v>83</c:v>
                </c:pt>
                <c:pt idx="59">
                  <c:v>74</c:v>
                </c:pt>
                <c:pt idx="60">
                  <c:v>65</c:v>
                </c:pt>
                <c:pt idx="61">
                  <c:v>54</c:v>
                </c:pt>
                <c:pt idx="62">
                  <c:v>45</c:v>
                </c:pt>
                <c:pt idx="63">
                  <c:v>41</c:v>
                </c:pt>
                <c:pt idx="64">
                  <c:v>35</c:v>
                </c:pt>
                <c:pt idx="65">
                  <c:v>31</c:v>
                </c:pt>
                <c:pt idx="66">
                  <c:v>26</c:v>
                </c:pt>
                <c:pt idx="67">
                  <c:v>18</c:v>
                </c:pt>
                <c:pt idx="68">
                  <c:v>14</c:v>
                </c:pt>
                <c:pt idx="69">
                  <c:v>11</c:v>
                </c:pt>
                <c:pt idx="70">
                  <c:v>7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4-4867-8700-0044D9437DEB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date'!$H$200:$H$298</c:f>
              <c:numCache>
                <c:formatCode>0</c:formatCode>
                <c:ptCount val="99"/>
                <c:pt idx="0">
                  <c:v>861.1897496925526</c:v>
                </c:pt>
                <c:pt idx="1">
                  <c:v>861.1897496925526</c:v>
                </c:pt>
                <c:pt idx="2">
                  <c:v>860.98745000974964</c:v>
                </c:pt>
                <c:pt idx="3">
                  <c:v>856.26712407767855</c:v>
                </c:pt>
                <c:pt idx="4">
                  <c:v>846.21957316512749</c:v>
                </c:pt>
                <c:pt idx="5">
                  <c:v>838.73448490141493</c:v>
                </c:pt>
                <c:pt idx="6">
                  <c:v>828.21490139565674</c:v>
                </c:pt>
                <c:pt idx="7">
                  <c:v>816.54895302068121</c:v>
                </c:pt>
                <c:pt idx="8">
                  <c:v>808.45696570855955</c:v>
                </c:pt>
                <c:pt idx="9">
                  <c:v>799.15118029961957</c:v>
                </c:pt>
                <c:pt idx="10">
                  <c:v>789.91282811828057</c:v>
                </c:pt>
                <c:pt idx="11">
                  <c:v>778.44917942610823</c:v>
                </c:pt>
                <c:pt idx="12">
                  <c:v>771.77328989360774</c:v>
                </c:pt>
                <c:pt idx="13">
                  <c:v>763.41156967108202</c:v>
                </c:pt>
                <c:pt idx="14">
                  <c:v>756.66824691098054</c:v>
                </c:pt>
                <c:pt idx="15">
                  <c:v>745.54176435681325</c:v>
                </c:pt>
                <c:pt idx="16">
                  <c:v>734.41528180264595</c:v>
                </c:pt>
                <c:pt idx="17">
                  <c:v>723.69339861408469</c:v>
                </c:pt>
                <c:pt idx="18">
                  <c:v>715.06194548115479</c:v>
                </c:pt>
                <c:pt idx="19">
                  <c:v>708.72322208665946</c:v>
                </c:pt>
                <c:pt idx="20">
                  <c:v>697.46187307729008</c:v>
                </c:pt>
                <c:pt idx="21">
                  <c:v>686.80742311632991</c:v>
                </c:pt>
                <c:pt idx="22">
                  <c:v>673.86024341693508</c:v>
                </c:pt>
                <c:pt idx="23">
                  <c:v>662.86862731796987</c:v>
                </c:pt>
                <c:pt idx="24">
                  <c:v>653.02337608822177</c:v>
                </c:pt>
                <c:pt idx="25">
                  <c:v>641.96432676165546</c:v>
                </c:pt>
                <c:pt idx="26">
                  <c:v>633.93977267713467</c:v>
                </c:pt>
                <c:pt idx="27">
                  <c:v>624.83628695099776</c:v>
                </c:pt>
                <c:pt idx="28">
                  <c:v>610.8776088375879</c:v>
                </c:pt>
                <c:pt idx="29">
                  <c:v>597.52582977258703</c:v>
                </c:pt>
                <c:pt idx="30">
                  <c:v>580.60008964473241</c:v>
                </c:pt>
                <c:pt idx="31">
                  <c:v>563.53948306167581</c:v>
                </c:pt>
                <c:pt idx="32">
                  <c:v>544.99534547139694</c:v>
                </c:pt>
                <c:pt idx="33">
                  <c:v>532.99223095841637</c:v>
                </c:pt>
                <c:pt idx="34">
                  <c:v>516.60595665136998</c:v>
                </c:pt>
                <c:pt idx="35">
                  <c:v>494.89245736384339</c:v>
                </c:pt>
                <c:pt idx="36">
                  <c:v>470.68392865507928</c:v>
                </c:pt>
                <c:pt idx="37">
                  <c:v>446.74513285671924</c:v>
                </c:pt>
                <c:pt idx="38">
                  <c:v>425.84083230040483</c:v>
                </c:pt>
                <c:pt idx="39">
                  <c:v>407.83616053093402</c:v>
                </c:pt>
                <c:pt idx="40">
                  <c:v>391.44988622388757</c:v>
                </c:pt>
                <c:pt idx="41">
                  <c:v>374.99617868924008</c:v>
                </c:pt>
                <c:pt idx="42">
                  <c:v>354.76621040893582</c:v>
                </c:pt>
                <c:pt idx="43">
                  <c:v>328.46725164454028</c:v>
                </c:pt>
                <c:pt idx="44">
                  <c:v>302.64032547335182</c:v>
                </c:pt>
                <c:pt idx="45">
                  <c:v>277.28543189537049</c:v>
                </c:pt>
                <c:pt idx="46">
                  <c:v>251.72823863458609</c:v>
                </c:pt>
                <c:pt idx="47">
                  <c:v>236.82549533476194</c:v>
                </c:pt>
                <c:pt idx="48">
                  <c:v>217.87675837887696</c:v>
                </c:pt>
                <c:pt idx="49">
                  <c:v>196.02839263614834</c:v>
                </c:pt>
                <c:pt idx="50">
                  <c:v>173.57312784501062</c:v>
                </c:pt>
                <c:pt idx="51">
                  <c:v>151.99449501268606</c:v>
                </c:pt>
                <c:pt idx="52">
                  <c:v>133.7200903328112</c:v>
                </c:pt>
                <c:pt idx="53">
                  <c:v>111.19739231407246</c:v>
                </c:pt>
                <c:pt idx="54">
                  <c:v>100.67780880831424</c:v>
                </c:pt>
                <c:pt idx="55">
                  <c:v>89.483893026545871</c:v>
                </c:pt>
                <c:pt idx="56">
                  <c:v>77.008745920358237</c:v>
                </c:pt>
                <c:pt idx="57">
                  <c:v>65.275364317781765</c:v>
                </c:pt>
                <c:pt idx="58">
                  <c:v>52.935083666796167</c:v>
                </c:pt>
                <c:pt idx="59">
                  <c:v>43.831597940659243</c:v>
                </c:pt>
                <c:pt idx="60">
                  <c:v>35.065278352527393</c:v>
                </c:pt>
                <c:pt idx="61">
                  <c:v>29.940353054850316</c:v>
                </c:pt>
                <c:pt idx="62">
                  <c:v>24.882860984774247</c:v>
                </c:pt>
                <c:pt idx="63">
                  <c:v>20.027668597501226</c:v>
                </c:pt>
                <c:pt idx="64">
                  <c:v>15.981674941440371</c:v>
                </c:pt>
                <c:pt idx="65">
                  <c:v>13.621511975404873</c:v>
                </c:pt>
                <c:pt idx="66">
                  <c:v>11.126482554167346</c:v>
                </c:pt>
                <c:pt idx="67">
                  <c:v>8.8337528157328631</c:v>
                </c:pt>
                <c:pt idx="68">
                  <c:v>6.8781892153034505</c:v>
                </c:pt>
                <c:pt idx="69">
                  <c:v>5.5969578908841804</c:v>
                </c:pt>
                <c:pt idx="70">
                  <c:v>3.7762607456567965</c:v>
                </c:pt>
                <c:pt idx="71">
                  <c:v>2.1578632832324551</c:v>
                </c:pt>
                <c:pt idx="72">
                  <c:v>1.213798096818256</c:v>
                </c:pt>
                <c:pt idx="73">
                  <c:v>0.47203259320709956</c:v>
                </c:pt>
                <c:pt idx="74">
                  <c:v>0.26973291040405689</c:v>
                </c:pt>
                <c:pt idx="75">
                  <c:v>0.26973291040405689</c:v>
                </c:pt>
                <c:pt idx="76">
                  <c:v>0.13486645520202845</c:v>
                </c:pt>
                <c:pt idx="77">
                  <c:v>0.13486645520202845</c:v>
                </c:pt>
                <c:pt idx="78">
                  <c:v>0.13486645520202845</c:v>
                </c:pt>
                <c:pt idx="79">
                  <c:v>6.7433227601014223E-2</c:v>
                </c:pt>
                <c:pt idx="80">
                  <c:v>6.7433227601014223E-2</c:v>
                </c:pt>
                <c:pt idx="81">
                  <c:v>6.7433227601014223E-2</c:v>
                </c:pt>
                <c:pt idx="82">
                  <c:v>6.7433227601014223E-2</c:v>
                </c:pt>
                <c:pt idx="83">
                  <c:v>6.7433227601014223E-2</c:v>
                </c:pt>
                <c:pt idx="84">
                  <c:v>6.7433227601014223E-2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4-4867-8700-0044D943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762504"/>
        <c:axId val="622756272"/>
      </c:lineChart>
      <c:dateAx>
        <c:axId val="622762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56272"/>
        <c:crosses val="autoZero"/>
        <c:auto val="1"/>
        <c:lblOffset val="100"/>
        <c:baseTimeUnit val="days"/>
      </c:dateAx>
      <c:valAx>
        <c:axId val="6227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6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Monmouthshire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date'!$C$1190:$C$1288</c:f>
              <c:numCache>
                <c:formatCode>General</c:formatCode>
                <c:ptCount val="99"/>
                <c:pt idx="0">
                  <c:v>333</c:v>
                </c:pt>
                <c:pt idx="1">
                  <c:v>333</c:v>
                </c:pt>
                <c:pt idx="2">
                  <c:v>333</c:v>
                </c:pt>
                <c:pt idx="3">
                  <c:v>332</c:v>
                </c:pt>
                <c:pt idx="4">
                  <c:v>315</c:v>
                </c:pt>
                <c:pt idx="5">
                  <c:v>308</c:v>
                </c:pt>
                <c:pt idx="6">
                  <c:v>307</c:v>
                </c:pt>
                <c:pt idx="7">
                  <c:v>304</c:v>
                </c:pt>
                <c:pt idx="8">
                  <c:v>304</c:v>
                </c:pt>
                <c:pt idx="9">
                  <c:v>294</c:v>
                </c:pt>
                <c:pt idx="10">
                  <c:v>291</c:v>
                </c:pt>
                <c:pt idx="11">
                  <c:v>289</c:v>
                </c:pt>
                <c:pt idx="12">
                  <c:v>288</c:v>
                </c:pt>
                <c:pt idx="13">
                  <c:v>288</c:v>
                </c:pt>
                <c:pt idx="14">
                  <c:v>287</c:v>
                </c:pt>
                <c:pt idx="15">
                  <c:v>279</c:v>
                </c:pt>
                <c:pt idx="16">
                  <c:v>278</c:v>
                </c:pt>
                <c:pt idx="17">
                  <c:v>276</c:v>
                </c:pt>
                <c:pt idx="18">
                  <c:v>274</c:v>
                </c:pt>
                <c:pt idx="19">
                  <c:v>271</c:v>
                </c:pt>
                <c:pt idx="20">
                  <c:v>252</c:v>
                </c:pt>
                <c:pt idx="21">
                  <c:v>251</c:v>
                </c:pt>
                <c:pt idx="22">
                  <c:v>247</c:v>
                </c:pt>
                <c:pt idx="23">
                  <c:v>243</c:v>
                </c:pt>
                <c:pt idx="24">
                  <c:v>237</c:v>
                </c:pt>
                <c:pt idx="25">
                  <c:v>234</c:v>
                </c:pt>
                <c:pt idx="26">
                  <c:v>234</c:v>
                </c:pt>
                <c:pt idx="27">
                  <c:v>232</c:v>
                </c:pt>
                <c:pt idx="28">
                  <c:v>230</c:v>
                </c:pt>
                <c:pt idx="29">
                  <c:v>229</c:v>
                </c:pt>
                <c:pt idx="30">
                  <c:v>224</c:v>
                </c:pt>
                <c:pt idx="31">
                  <c:v>221</c:v>
                </c:pt>
                <c:pt idx="32">
                  <c:v>219</c:v>
                </c:pt>
                <c:pt idx="33">
                  <c:v>215</c:v>
                </c:pt>
                <c:pt idx="34">
                  <c:v>213</c:v>
                </c:pt>
                <c:pt idx="35">
                  <c:v>208</c:v>
                </c:pt>
                <c:pt idx="36">
                  <c:v>202</c:v>
                </c:pt>
                <c:pt idx="37">
                  <c:v>196</c:v>
                </c:pt>
                <c:pt idx="38">
                  <c:v>191</c:v>
                </c:pt>
                <c:pt idx="39">
                  <c:v>185</c:v>
                </c:pt>
                <c:pt idx="40">
                  <c:v>182</c:v>
                </c:pt>
                <c:pt idx="41">
                  <c:v>179</c:v>
                </c:pt>
                <c:pt idx="42">
                  <c:v>171</c:v>
                </c:pt>
                <c:pt idx="43">
                  <c:v>157</c:v>
                </c:pt>
                <c:pt idx="44">
                  <c:v>144</c:v>
                </c:pt>
                <c:pt idx="45">
                  <c:v>139</c:v>
                </c:pt>
                <c:pt idx="46">
                  <c:v>129</c:v>
                </c:pt>
                <c:pt idx="47">
                  <c:v>123</c:v>
                </c:pt>
                <c:pt idx="48">
                  <c:v>113</c:v>
                </c:pt>
                <c:pt idx="49">
                  <c:v>106</c:v>
                </c:pt>
                <c:pt idx="50">
                  <c:v>100</c:v>
                </c:pt>
                <c:pt idx="51">
                  <c:v>94</c:v>
                </c:pt>
                <c:pt idx="52">
                  <c:v>91</c:v>
                </c:pt>
                <c:pt idx="53">
                  <c:v>80</c:v>
                </c:pt>
                <c:pt idx="54">
                  <c:v>75</c:v>
                </c:pt>
                <c:pt idx="55">
                  <c:v>68</c:v>
                </c:pt>
                <c:pt idx="56">
                  <c:v>65</c:v>
                </c:pt>
                <c:pt idx="57">
                  <c:v>60</c:v>
                </c:pt>
                <c:pt idx="58">
                  <c:v>53</c:v>
                </c:pt>
                <c:pt idx="59">
                  <c:v>50</c:v>
                </c:pt>
                <c:pt idx="60">
                  <c:v>41</c:v>
                </c:pt>
                <c:pt idx="61">
                  <c:v>37</c:v>
                </c:pt>
                <c:pt idx="62">
                  <c:v>32</c:v>
                </c:pt>
                <c:pt idx="63">
                  <c:v>28</c:v>
                </c:pt>
                <c:pt idx="64">
                  <c:v>19</c:v>
                </c:pt>
                <c:pt idx="65">
                  <c:v>14</c:v>
                </c:pt>
                <c:pt idx="66">
                  <c:v>10</c:v>
                </c:pt>
                <c:pt idx="67">
                  <c:v>8</c:v>
                </c:pt>
                <c:pt idx="68">
                  <c:v>6</c:v>
                </c:pt>
                <c:pt idx="69">
                  <c:v>4</c:v>
                </c:pt>
                <c:pt idx="70">
                  <c:v>3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9-4BF3-BCD7-4AF0F887CC8D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date'!$B$1190:$B$1288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date'!$H$1190:$H$1288</c:f>
              <c:numCache>
                <c:formatCode>0</c:formatCode>
                <c:ptCount val="99"/>
                <c:pt idx="0">
                  <c:v>257.27555200721673</c:v>
                </c:pt>
                <c:pt idx="1">
                  <c:v>257.27555200721673</c:v>
                </c:pt>
                <c:pt idx="2">
                  <c:v>257.21511612466861</c:v>
                </c:pt>
                <c:pt idx="3">
                  <c:v>255.80494553187987</c:v>
                </c:pt>
                <c:pt idx="4">
                  <c:v>252.8032966986581</c:v>
                </c:pt>
                <c:pt idx="5">
                  <c:v>250.56716904437877</c:v>
                </c:pt>
                <c:pt idx="6">
                  <c:v>247.42450315187813</c:v>
                </c:pt>
                <c:pt idx="7">
                  <c:v>243.93936725827163</c:v>
                </c:pt>
                <c:pt idx="8">
                  <c:v>241.52193195634806</c:v>
                </c:pt>
                <c:pt idx="9">
                  <c:v>238.74188135913596</c:v>
                </c:pt>
                <c:pt idx="10">
                  <c:v>235.98197605610653</c:v>
                </c:pt>
                <c:pt idx="11">
                  <c:v>232.55727604504813</c:v>
                </c:pt>
                <c:pt idx="12">
                  <c:v>230.56289192096119</c:v>
                </c:pt>
                <c:pt idx="13">
                  <c:v>228.06487544230683</c:v>
                </c:pt>
                <c:pt idx="14">
                  <c:v>226.05034602403717</c:v>
                </c:pt>
                <c:pt idx="15">
                  <c:v>222.72637248389225</c:v>
                </c:pt>
                <c:pt idx="16">
                  <c:v>219.40239894374733</c:v>
                </c:pt>
                <c:pt idx="17">
                  <c:v>216.19929716869859</c:v>
                </c:pt>
                <c:pt idx="18">
                  <c:v>213.62069951331344</c:v>
                </c:pt>
                <c:pt idx="19">
                  <c:v>211.72704186013996</c:v>
                </c:pt>
                <c:pt idx="20">
                  <c:v>208.36277773162965</c:v>
                </c:pt>
                <c:pt idx="21">
                  <c:v>205.17982125076361</c:v>
                </c:pt>
                <c:pt idx="22">
                  <c:v>201.31192476768589</c:v>
                </c:pt>
                <c:pt idx="23">
                  <c:v>198.02824181590637</c:v>
                </c:pt>
                <c:pt idx="24">
                  <c:v>195.0870288652327</c:v>
                </c:pt>
                <c:pt idx="25">
                  <c:v>191.78320061927047</c:v>
                </c:pt>
                <c:pt idx="26">
                  <c:v>189.38591061152957</c:v>
                </c:pt>
                <c:pt idx="27">
                  <c:v>186.66629589686556</c:v>
                </c:pt>
                <c:pt idx="28">
                  <c:v>182.49622000104739</c:v>
                </c:pt>
                <c:pt idx="29">
                  <c:v>178.50745175287349</c:v>
                </c:pt>
                <c:pt idx="30">
                  <c:v>173.45098291301667</c:v>
                </c:pt>
                <c:pt idx="31">
                  <c:v>168.35422348479446</c:v>
                </c:pt>
                <c:pt idx="32">
                  <c:v>162.81426758455294</c:v>
                </c:pt>
                <c:pt idx="33">
                  <c:v>159.22840522003295</c:v>
                </c:pt>
                <c:pt idx="34">
                  <c:v>154.33309873363771</c:v>
                </c:pt>
                <c:pt idx="35">
                  <c:v>147.84631400680945</c:v>
                </c:pt>
                <c:pt idx="36">
                  <c:v>140.61415339522142</c:v>
                </c:pt>
                <c:pt idx="37">
                  <c:v>133.46257396036415</c:v>
                </c:pt>
                <c:pt idx="38">
                  <c:v>127.21753276372826</c:v>
                </c:pt>
                <c:pt idx="39">
                  <c:v>121.8387392169483</c:v>
                </c:pt>
                <c:pt idx="40">
                  <c:v>116.94343273055306</c:v>
                </c:pt>
                <c:pt idx="41">
                  <c:v>112.0279809499751</c:v>
                </c:pt>
                <c:pt idx="42">
                  <c:v>105.98439269516616</c:v>
                </c:pt>
                <c:pt idx="43">
                  <c:v>98.127727963914538</c:v>
                </c:pt>
                <c:pt idx="44">
                  <c:v>90.412080291941791</c:v>
                </c:pt>
                <c:pt idx="45">
                  <c:v>82.837449679247911</c:v>
                </c:pt>
                <c:pt idx="46">
                  <c:v>75.202383184005953</c:v>
                </c:pt>
                <c:pt idx="47">
                  <c:v>70.750273169630034</c:v>
                </c:pt>
                <c:pt idx="48">
                  <c:v>65.089445504292314</c:v>
                </c:pt>
                <c:pt idx="49">
                  <c:v>58.562370189098658</c:v>
                </c:pt>
                <c:pt idx="50">
                  <c:v>51.853987226260735</c:v>
                </c:pt>
                <c:pt idx="51">
                  <c:v>45.40749308779786</c:v>
                </c:pt>
                <c:pt idx="52">
                  <c:v>39.948118364287112</c:v>
                </c:pt>
                <c:pt idx="53">
                  <c:v>33.219590107266491</c:v>
                </c:pt>
                <c:pt idx="54">
                  <c:v>30.076924214765839</c:v>
                </c:pt>
                <c:pt idx="55">
                  <c:v>26.732805380438226</c:v>
                </c:pt>
                <c:pt idx="56">
                  <c:v>23.005925956639377</c:v>
                </c:pt>
                <c:pt idx="57">
                  <c:v>19.50064476885019</c:v>
                </c:pt>
                <c:pt idx="58">
                  <c:v>15.814055933416734</c:v>
                </c:pt>
                <c:pt idx="59">
                  <c:v>13.09444121875271</c:v>
                </c:pt>
                <c:pt idx="60">
                  <c:v>10.475552975002168</c:v>
                </c:pt>
                <c:pt idx="61">
                  <c:v>8.9445106171172366</c:v>
                </c:pt>
                <c:pt idx="62">
                  <c:v>7.4336135534150003</c:v>
                </c:pt>
                <c:pt idx="63">
                  <c:v>5.9831523722608537</c:v>
                </c:pt>
                <c:pt idx="64">
                  <c:v>4.7744347212990652</c:v>
                </c:pt>
                <c:pt idx="65">
                  <c:v>4.0693494249046882</c:v>
                </c:pt>
                <c:pt idx="66">
                  <c:v>3.3239735401449186</c:v>
                </c:pt>
                <c:pt idx="67">
                  <c:v>2.6390335379332384</c:v>
                </c:pt>
                <c:pt idx="68">
                  <c:v>2.0548200066350408</c:v>
                </c:pt>
                <c:pt idx="69">
                  <c:v>1.6720594171638077</c:v>
                </c:pt>
                <c:pt idx="70">
                  <c:v>1.1281364742310027</c:v>
                </c:pt>
                <c:pt idx="71">
                  <c:v>0.64464941384628727</c:v>
                </c:pt>
                <c:pt idx="72">
                  <c:v>0.36261529528853659</c:v>
                </c:pt>
                <c:pt idx="73">
                  <c:v>0.14101705927887534</c:v>
                </c:pt>
                <c:pt idx="74">
                  <c:v>8.0581176730785908E-2</c:v>
                </c:pt>
                <c:pt idx="75">
                  <c:v>8.0581176730785908E-2</c:v>
                </c:pt>
                <c:pt idx="76">
                  <c:v>4.0290588365392954E-2</c:v>
                </c:pt>
                <c:pt idx="77">
                  <c:v>4.0290588365392954E-2</c:v>
                </c:pt>
                <c:pt idx="78">
                  <c:v>4.0290588365392954E-2</c:v>
                </c:pt>
                <c:pt idx="79">
                  <c:v>2.0145294182696477E-2</c:v>
                </c:pt>
                <c:pt idx="80">
                  <c:v>2.0145294182696477E-2</c:v>
                </c:pt>
                <c:pt idx="81">
                  <c:v>2.0145294182696477E-2</c:v>
                </c:pt>
                <c:pt idx="82">
                  <c:v>2.0145294182696477E-2</c:v>
                </c:pt>
                <c:pt idx="83">
                  <c:v>2.0145294182696477E-2</c:v>
                </c:pt>
                <c:pt idx="84">
                  <c:v>2.0145294182696477E-2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9-4BF3-BCD7-4AF0F887C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91208"/>
        <c:axId val="717984320"/>
      </c:lineChart>
      <c:dateAx>
        <c:axId val="717991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984320"/>
        <c:crosses val="autoZero"/>
        <c:auto val="1"/>
        <c:lblOffset val="100"/>
        <c:baseTimeUnit val="days"/>
      </c:dateAx>
      <c:valAx>
        <c:axId val="7179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99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Newport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date'!$C$1388:$C$1486</c:f>
              <c:numCache>
                <c:formatCode>General</c:formatCode>
                <c:ptCount val="99"/>
                <c:pt idx="0">
                  <c:v>812</c:v>
                </c:pt>
                <c:pt idx="1">
                  <c:v>812</c:v>
                </c:pt>
                <c:pt idx="2">
                  <c:v>812</c:v>
                </c:pt>
                <c:pt idx="3">
                  <c:v>810</c:v>
                </c:pt>
                <c:pt idx="4">
                  <c:v>805</c:v>
                </c:pt>
                <c:pt idx="5">
                  <c:v>805</c:v>
                </c:pt>
                <c:pt idx="6">
                  <c:v>803</c:v>
                </c:pt>
                <c:pt idx="7">
                  <c:v>801</c:v>
                </c:pt>
                <c:pt idx="8">
                  <c:v>799</c:v>
                </c:pt>
                <c:pt idx="9">
                  <c:v>796</c:v>
                </c:pt>
                <c:pt idx="10">
                  <c:v>795</c:v>
                </c:pt>
                <c:pt idx="11">
                  <c:v>792</c:v>
                </c:pt>
                <c:pt idx="12">
                  <c:v>790</c:v>
                </c:pt>
                <c:pt idx="13">
                  <c:v>785</c:v>
                </c:pt>
                <c:pt idx="14">
                  <c:v>775</c:v>
                </c:pt>
                <c:pt idx="15">
                  <c:v>764</c:v>
                </c:pt>
                <c:pt idx="16">
                  <c:v>745</c:v>
                </c:pt>
                <c:pt idx="17">
                  <c:v>738</c:v>
                </c:pt>
                <c:pt idx="18">
                  <c:v>732</c:v>
                </c:pt>
                <c:pt idx="19">
                  <c:v>727</c:v>
                </c:pt>
                <c:pt idx="20">
                  <c:v>715</c:v>
                </c:pt>
                <c:pt idx="21">
                  <c:v>707</c:v>
                </c:pt>
                <c:pt idx="22">
                  <c:v>696</c:v>
                </c:pt>
                <c:pt idx="23">
                  <c:v>688</c:v>
                </c:pt>
                <c:pt idx="24">
                  <c:v>685</c:v>
                </c:pt>
                <c:pt idx="25">
                  <c:v>680</c:v>
                </c:pt>
                <c:pt idx="26">
                  <c:v>674</c:v>
                </c:pt>
                <c:pt idx="27">
                  <c:v>670</c:v>
                </c:pt>
                <c:pt idx="28">
                  <c:v>663</c:v>
                </c:pt>
                <c:pt idx="29">
                  <c:v>657</c:v>
                </c:pt>
                <c:pt idx="30">
                  <c:v>647</c:v>
                </c:pt>
                <c:pt idx="31">
                  <c:v>630</c:v>
                </c:pt>
                <c:pt idx="32">
                  <c:v>620</c:v>
                </c:pt>
                <c:pt idx="33">
                  <c:v>616</c:v>
                </c:pt>
                <c:pt idx="34">
                  <c:v>607</c:v>
                </c:pt>
                <c:pt idx="35">
                  <c:v>597</c:v>
                </c:pt>
                <c:pt idx="36">
                  <c:v>586</c:v>
                </c:pt>
                <c:pt idx="37">
                  <c:v>577</c:v>
                </c:pt>
                <c:pt idx="38">
                  <c:v>564</c:v>
                </c:pt>
                <c:pt idx="39">
                  <c:v>555</c:v>
                </c:pt>
                <c:pt idx="40">
                  <c:v>548</c:v>
                </c:pt>
                <c:pt idx="41">
                  <c:v>538</c:v>
                </c:pt>
                <c:pt idx="42">
                  <c:v>520</c:v>
                </c:pt>
                <c:pt idx="43">
                  <c:v>503</c:v>
                </c:pt>
                <c:pt idx="44">
                  <c:v>478</c:v>
                </c:pt>
                <c:pt idx="45">
                  <c:v>455</c:v>
                </c:pt>
                <c:pt idx="46">
                  <c:v>440</c:v>
                </c:pt>
                <c:pt idx="47">
                  <c:v>436</c:v>
                </c:pt>
                <c:pt idx="48">
                  <c:v>420</c:v>
                </c:pt>
                <c:pt idx="49">
                  <c:v>398</c:v>
                </c:pt>
                <c:pt idx="50">
                  <c:v>370</c:v>
                </c:pt>
                <c:pt idx="51">
                  <c:v>336</c:v>
                </c:pt>
                <c:pt idx="52">
                  <c:v>309</c:v>
                </c:pt>
                <c:pt idx="53">
                  <c:v>277</c:v>
                </c:pt>
                <c:pt idx="54">
                  <c:v>255</c:v>
                </c:pt>
                <c:pt idx="55">
                  <c:v>230</c:v>
                </c:pt>
                <c:pt idx="56">
                  <c:v>215</c:v>
                </c:pt>
                <c:pt idx="57">
                  <c:v>191</c:v>
                </c:pt>
                <c:pt idx="58">
                  <c:v>154</c:v>
                </c:pt>
                <c:pt idx="59">
                  <c:v>132</c:v>
                </c:pt>
                <c:pt idx="60">
                  <c:v>106</c:v>
                </c:pt>
                <c:pt idx="61">
                  <c:v>91</c:v>
                </c:pt>
                <c:pt idx="62">
                  <c:v>75</c:v>
                </c:pt>
                <c:pt idx="63">
                  <c:v>57</c:v>
                </c:pt>
                <c:pt idx="64">
                  <c:v>49</c:v>
                </c:pt>
                <c:pt idx="65">
                  <c:v>43</c:v>
                </c:pt>
                <c:pt idx="66">
                  <c:v>32</c:v>
                </c:pt>
                <c:pt idx="67">
                  <c:v>21</c:v>
                </c:pt>
                <c:pt idx="68">
                  <c:v>9</c:v>
                </c:pt>
                <c:pt idx="69">
                  <c:v>5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6-4CF7-9BF4-D9C900A7A15F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date'!$B$1388:$B$1486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date'!$H$1388:$H$1486</c:f>
              <c:numCache>
                <c:formatCode>0</c:formatCode>
                <c:ptCount val="99"/>
                <c:pt idx="0">
                  <c:v>889.83377917711573</c:v>
                </c:pt>
                <c:pt idx="1">
                  <c:v>889.83377917711573</c:v>
                </c:pt>
                <c:pt idx="2">
                  <c:v>889.62475080521608</c:v>
                </c:pt>
                <c:pt idx="3">
                  <c:v>884.74742212755586</c:v>
                </c:pt>
                <c:pt idx="4">
                  <c:v>874.36567965653637</c:v>
                </c:pt>
                <c:pt idx="5">
                  <c:v>866.63162989624664</c:v>
                </c:pt>
                <c:pt idx="6">
                  <c:v>855.76215455746114</c:v>
                </c:pt>
                <c:pt idx="7">
                  <c:v>843.70818511124378</c:v>
                </c:pt>
                <c:pt idx="8">
                  <c:v>835.34705023525498</c:v>
                </c:pt>
                <c:pt idx="9">
                  <c:v>825.73174512786773</c:v>
                </c:pt>
                <c:pt idx="10">
                  <c:v>816.18611614444717</c:v>
                </c:pt>
                <c:pt idx="11">
                  <c:v>804.34117507012957</c:v>
                </c:pt>
                <c:pt idx="12">
                  <c:v>797.44323879743877</c:v>
                </c:pt>
                <c:pt idx="13">
                  <c:v>788.80339942558351</c:v>
                </c:pt>
                <c:pt idx="14">
                  <c:v>781.83578702892612</c:v>
                </c:pt>
                <c:pt idx="15">
                  <c:v>770.33922657444145</c:v>
                </c:pt>
                <c:pt idx="16">
                  <c:v>758.84266611995679</c:v>
                </c:pt>
                <c:pt idx="17">
                  <c:v>747.76416240927153</c:v>
                </c:pt>
                <c:pt idx="18">
                  <c:v>738.84561854155004</c:v>
                </c:pt>
                <c:pt idx="19">
                  <c:v>732.29606288869206</c:v>
                </c:pt>
                <c:pt idx="20">
                  <c:v>720.66015018627422</c:v>
                </c:pt>
                <c:pt idx="21">
                  <c:v>709.65132259955556</c:v>
                </c:pt>
                <c:pt idx="22">
                  <c:v>696.27350679797337</c:v>
                </c:pt>
                <c:pt idx="23">
                  <c:v>684.91629859142176</c:v>
                </c:pt>
                <c:pt idx="24">
                  <c:v>674.74358449230203</c:v>
                </c:pt>
                <c:pt idx="25">
                  <c:v>663.31670016178384</c:v>
                </c:pt>
                <c:pt idx="26">
                  <c:v>655.02524140976163</c:v>
                </c:pt>
                <c:pt idx="27">
                  <c:v>645.61896467427414</c:v>
                </c:pt>
                <c:pt idx="28">
                  <c:v>631.19600701319325</c:v>
                </c:pt>
                <c:pt idx="29">
                  <c:v>617.40013446781165</c:v>
                </c:pt>
                <c:pt idx="30">
                  <c:v>599.9114273522016</c:v>
                </c:pt>
                <c:pt idx="31">
                  <c:v>582.28336798865837</c:v>
                </c:pt>
                <c:pt idx="32">
                  <c:v>563.12243389785056</c:v>
                </c:pt>
                <c:pt idx="33">
                  <c:v>550.72008383180037</c:v>
                </c:pt>
                <c:pt idx="34">
                  <c:v>533.7887857079229</c:v>
                </c:pt>
                <c:pt idx="35">
                  <c:v>511.35307379068615</c:v>
                </c:pt>
                <c:pt idx="36">
                  <c:v>486.33934528668607</c:v>
                </c:pt>
                <c:pt idx="37">
                  <c:v>461.60432127855233</c:v>
                </c:pt>
                <c:pt idx="38">
                  <c:v>440.00472284891441</c:v>
                </c:pt>
                <c:pt idx="39">
                  <c:v>421.40119774983918</c:v>
                </c:pt>
                <c:pt idx="40">
                  <c:v>404.46989962596172</c:v>
                </c:pt>
                <c:pt idx="41">
                  <c:v>387.46892537811766</c:v>
                </c:pt>
                <c:pt idx="42">
                  <c:v>366.5660881881455</c:v>
                </c:pt>
                <c:pt idx="43">
                  <c:v>339.39239984118166</c:v>
                </c:pt>
                <c:pt idx="44">
                  <c:v>312.70644436198381</c:v>
                </c:pt>
                <c:pt idx="45">
                  <c:v>286.50822175055202</c:v>
                </c:pt>
                <c:pt idx="46">
                  <c:v>260.10097076722053</c:v>
                </c:pt>
                <c:pt idx="47">
                  <c:v>244.70254737060768</c:v>
                </c:pt>
                <c:pt idx="48">
                  <c:v>225.12355653600039</c:v>
                </c:pt>
                <c:pt idx="49">
                  <c:v>202.54849237083044</c:v>
                </c:pt>
                <c:pt idx="50">
                  <c:v>179.34634308996132</c:v>
                </c:pt>
                <c:pt idx="51">
                  <c:v>157.04998342065767</c:v>
                </c:pt>
                <c:pt idx="52">
                  <c:v>138.16775382571612</c:v>
                </c:pt>
                <c:pt idx="53">
                  <c:v>114.89592842088042</c:v>
                </c:pt>
                <c:pt idx="54">
                  <c:v>104.02645308209489</c:v>
                </c:pt>
                <c:pt idx="55">
                  <c:v>92.460216503643622</c:v>
                </c:pt>
                <c:pt idx="56">
                  <c:v>79.570133569827433</c:v>
                </c:pt>
                <c:pt idx="57">
                  <c:v>67.446487999643566</c:v>
                </c:pt>
                <c:pt idx="58">
                  <c:v>54.695757313760545</c:v>
                </c:pt>
                <c:pt idx="59">
                  <c:v>45.289480578273057</c:v>
                </c:pt>
                <c:pt idx="60">
                  <c:v>36.23158446261845</c:v>
                </c:pt>
                <c:pt idx="61">
                  <c:v>30.936199041158829</c:v>
                </c:pt>
                <c:pt idx="62">
                  <c:v>25.710489743665782</c:v>
                </c:pt>
                <c:pt idx="63">
                  <c:v>20.693808818072458</c:v>
                </c:pt>
                <c:pt idx="64">
                  <c:v>16.513241380078025</c:v>
                </c:pt>
                <c:pt idx="65">
                  <c:v>14.074577041247936</c:v>
                </c:pt>
                <c:pt idx="66">
                  <c:v>11.496560454484699</c:v>
                </c:pt>
                <c:pt idx="67">
                  <c:v>9.1275722396211858</c:v>
                </c:pt>
                <c:pt idx="68">
                  <c:v>7.1069646445905414</c:v>
                </c:pt>
                <c:pt idx="69">
                  <c:v>5.7831182892256372</c:v>
                </c:pt>
                <c:pt idx="70">
                  <c:v>3.9018629421281403</c:v>
                </c:pt>
                <c:pt idx="71">
                  <c:v>2.229635966930366</c:v>
                </c:pt>
                <c:pt idx="72">
                  <c:v>1.2541702313983309</c:v>
                </c:pt>
                <c:pt idx="73">
                  <c:v>0.48773286776601754</c:v>
                </c:pt>
                <c:pt idx="74">
                  <c:v>0.27870449586629575</c:v>
                </c:pt>
                <c:pt idx="75">
                  <c:v>0.27870449586629575</c:v>
                </c:pt>
                <c:pt idx="76">
                  <c:v>0.13935224793314788</c:v>
                </c:pt>
                <c:pt idx="77">
                  <c:v>0.13935224793314788</c:v>
                </c:pt>
                <c:pt idx="78">
                  <c:v>0.13935224793314788</c:v>
                </c:pt>
                <c:pt idx="79">
                  <c:v>6.9676123966573938E-2</c:v>
                </c:pt>
                <c:pt idx="80">
                  <c:v>6.9676123966573938E-2</c:v>
                </c:pt>
                <c:pt idx="81">
                  <c:v>6.9676123966573938E-2</c:v>
                </c:pt>
                <c:pt idx="82">
                  <c:v>6.9676123966573938E-2</c:v>
                </c:pt>
                <c:pt idx="83">
                  <c:v>6.9676123966573938E-2</c:v>
                </c:pt>
                <c:pt idx="84">
                  <c:v>6.9676123966573938E-2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6-4CF7-9BF4-D9C900A7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42320"/>
        <c:axId val="727241664"/>
      </c:lineChart>
      <c:dateAx>
        <c:axId val="727242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41664"/>
        <c:crosses val="autoZero"/>
        <c:auto val="1"/>
        <c:lblOffset val="100"/>
        <c:baseTimeUnit val="days"/>
      </c:dateAx>
      <c:valAx>
        <c:axId val="727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Torfaen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date'!$C$1883:$C$1981</c:f>
              <c:numCache>
                <c:formatCode>General</c:formatCode>
                <c:ptCount val="99"/>
                <c:pt idx="0">
                  <c:v>333</c:v>
                </c:pt>
                <c:pt idx="1">
                  <c:v>333</c:v>
                </c:pt>
                <c:pt idx="2">
                  <c:v>333</c:v>
                </c:pt>
                <c:pt idx="3">
                  <c:v>330</c:v>
                </c:pt>
                <c:pt idx="4">
                  <c:v>329</c:v>
                </c:pt>
                <c:pt idx="5">
                  <c:v>322</c:v>
                </c:pt>
                <c:pt idx="6">
                  <c:v>321</c:v>
                </c:pt>
                <c:pt idx="7">
                  <c:v>321</c:v>
                </c:pt>
                <c:pt idx="8">
                  <c:v>319</c:v>
                </c:pt>
                <c:pt idx="9">
                  <c:v>318</c:v>
                </c:pt>
                <c:pt idx="10">
                  <c:v>317</c:v>
                </c:pt>
                <c:pt idx="11">
                  <c:v>315</c:v>
                </c:pt>
                <c:pt idx="12">
                  <c:v>313</c:v>
                </c:pt>
                <c:pt idx="13">
                  <c:v>312</c:v>
                </c:pt>
                <c:pt idx="14">
                  <c:v>312</c:v>
                </c:pt>
                <c:pt idx="15">
                  <c:v>311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  <c:pt idx="20">
                  <c:v>307</c:v>
                </c:pt>
                <c:pt idx="21">
                  <c:v>306</c:v>
                </c:pt>
                <c:pt idx="22">
                  <c:v>304</c:v>
                </c:pt>
                <c:pt idx="23">
                  <c:v>304</c:v>
                </c:pt>
                <c:pt idx="24">
                  <c:v>302</c:v>
                </c:pt>
                <c:pt idx="25">
                  <c:v>297</c:v>
                </c:pt>
                <c:pt idx="26">
                  <c:v>297</c:v>
                </c:pt>
                <c:pt idx="27">
                  <c:v>296</c:v>
                </c:pt>
                <c:pt idx="28">
                  <c:v>290</c:v>
                </c:pt>
                <c:pt idx="29">
                  <c:v>287</c:v>
                </c:pt>
                <c:pt idx="30">
                  <c:v>286</c:v>
                </c:pt>
                <c:pt idx="31">
                  <c:v>282</c:v>
                </c:pt>
                <c:pt idx="32">
                  <c:v>279</c:v>
                </c:pt>
                <c:pt idx="33">
                  <c:v>277</c:v>
                </c:pt>
                <c:pt idx="34">
                  <c:v>271</c:v>
                </c:pt>
                <c:pt idx="35">
                  <c:v>266</c:v>
                </c:pt>
                <c:pt idx="36">
                  <c:v>255</c:v>
                </c:pt>
                <c:pt idx="37">
                  <c:v>243</c:v>
                </c:pt>
                <c:pt idx="38">
                  <c:v>235</c:v>
                </c:pt>
                <c:pt idx="39">
                  <c:v>233</c:v>
                </c:pt>
                <c:pt idx="40">
                  <c:v>233</c:v>
                </c:pt>
                <c:pt idx="41">
                  <c:v>228</c:v>
                </c:pt>
                <c:pt idx="42">
                  <c:v>220</c:v>
                </c:pt>
                <c:pt idx="43">
                  <c:v>214</c:v>
                </c:pt>
                <c:pt idx="44">
                  <c:v>202</c:v>
                </c:pt>
                <c:pt idx="45">
                  <c:v>197</c:v>
                </c:pt>
                <c:pt idx="46">
                  <c:v>175</c:v>
                </c:pt>
                <c:pt idx="47">
                  <c:v>167</c:v>
                </c:pt>
                <c:pt idx="48">
                  <c:v>157</c:v>
                </c:pt>
                <c:pt idx="49">
                  <c:v>147</c:v>
                </c:pt>
                <c:pt idx="50">
                  <c:v>134</c:v>
                </c:pt>
                <c:pt idx="51">
                  <c:v>118</c:v>
                </c:pt>
                <c:pt idx="52">
                  <c:v>111</c:v>
                </c:pt>
                <c:pt idx="53">
                  <c:v>91</c:v>
                </c:pt>
                <c:pt idx="54">
                  <c:v>82</c:v>
                </c:pt>
                <c:pt idx="55">
                  <c:v>76</c:v>
                </c:pt>
                <c:pt idx="56">
                  <c:v>68</c:v>
                </c:pt>
                <c:pt idx="57">
                  <c:v>59</c:v>
                </c:pt>
                <c:pt idx="58">
                  <c:v>50</c:v>
                </c:pt>
                <c:pt idx="59">
                  <c:v>43</c:v>
                </c:pt>
                <c:pt idx="60">
                  <c:v>29</c:v>
                </c:pt>
                <c:pt idx="61">
                  <c:v>24</c:v>
                </c:pt>
                <c:pt idx="62">
                  <c:v>22</c:v>
                </c:pt>
                <c:pt idx="63">
                  <c:v>17</c:v>
                </c:pt>
                <c:pt idx="64">
                  <c:v>9</c:v>
                </c:pt>
                <c:pt idx="65">
                  <c:v>6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9-4547-8878-E2F696658A3D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date'!$B$1883:$B$1981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date'!$H$1883:$H$1981</c:f>
              <c:numCache>
                <c:formatCode>0</c:formatCode>
                <c:ptCount val="99"/>
                <c:pt idx="0">
                  <c:v>663.78145344035909</c:v>
                </c:pt>
                <c:pt idx="1">
                  <c:v>663.78145344035909</c:v>
                </c:pt>
                <c:pt idx="2">
                  <c:v>663.62552638998545</c:v>
                </c:pt>
                <c:pt idx="3">
                  <c:v>659.98722854793516</c:v>
                </c:pt>
                <c:pt idx="4">
                  <c:v>652.24285171271367</c:v>
                </c:pt>
                <c:pt idx="5">
                  <c:v>646.47355084889091</c:v>
                </c:pt>
                <c:pt idx="6">
                  <c:v>638.36534422946443</c:v>
                </c:pt>
                <c:pt idx="7">
                  <c:v>629.37355099125421</c:v>
                </c:pt>
                <c:pt idx="8">
                  <c:v>623.13646897631077</c:v>
                </c:pt>
                <c:pt idx="9">
                  <c:v>615.96382465912575</c:v>
                </c:pt>
                <c:pt idx="10">
                  <c:v>608.84315602539868</c:v>
                </c:pt>
                <c:pt idx="11">
                  <c:v>600.0072898375621</c:v>
                </c:pt>
                <c:pt idx="12">
                  <c:v>594.86169717523364</c:v>
                </c:pt>
                <c:pt idx="13">
                  <c:v>588.41671242645873</c:v>
                </c:pt>
                <c:pt idx="14">
                  <c:v>583.21914408067255</c:v>
                </c:pt>
                <c:pt idx="15">
                  <c:v>574.64315631012528</c:v>
                </c:pt>
                <c:pt idx="16">
                  <c:v>566.06716853957801</c:v>
                </c:pt>
                <c:pt idx="17">
                  <c:v>557.80303486977789</c:v>
                </c:pt>
                <c:pt idx="18">
                  <c:v>551.1501473871715</c:v>
                </c:pt>
                <c:pt idx="19">
                  <c:v>546.26443314213248</c:v>
                </c:pt>
                <c:pt idx="20">
                  <c:v>537.58449400466941</c:v>
                </c:pt>
                <c:pt idx="21">
                  <c:v>529.37233601832725</c:v>
                </c:pt>
                <c:pt idx="22">
                  <c:v>519.39300479441772</c:v>
                </c:pt>
                <c:pt idx="23">
                  <c:v>510.92096839078613</c:v>
                </c:pt>
                <c:pt idx="24">
                  <c:v>503.33251860593822</c:v>
                </c:pt>
                <c:pt idx="25">
                  <c:v>494.80850651884884</c:v>
                </c:pt>
                <c:pt idx="26">
                  <c:v>488.62340018736319</c:v>
                </c:pt>
                <c:pt idx="27">
                  <c:v>481.6066829205518</c:v>
                </c:pt>
                <c:pt idx="28">
                  <c:v>470.84771644477433</c:v>
                </c:pt>
                <c:pt idx="29">
                  <c:v>460.5565311201176</c:v>
                </c:pt>
                <c:pt idx="30">
                  <c:v>447.51063457219414</c:v>
                </c:pt>
                <c:pt idx="31">
                  <c:v>434.36078665735499</c:v>
                </c:pt>
                <c:pt idx="32">
                  <c:v>420.06747370644285</c:v>
                </c:pt>
                <c:pt idx="33">
                  <c:v>410.81580205094338</c:v>
                </c:pt>
                <c:pt idx="34">
                  <c:v>398.18571097068286</c:v>
                </c:pt>
                <c:pt idx="35">
                  <c:v>381.44954089725121</c:v>
                </c:pt>
                <c:pt idx="36">
                  <c:v>362.79027053587868</c:v>
                </c:pt>
                <c:pt idx="37">
                  <c:v>344.33890290833756</c:v>
                </c:pt>
                <c:pt idx="38">
                  <c:v>328.22644103640022</c:v>
                </c:pt>
                <c:pt idx="39">
                  <c:v>314.34893355315103</c:v>
                </c:pt>
                <c:pt idx="40">
                  <c:v>301.71884247289046</c:v>
                </c:pt>
                <c:pt idx="41">
                  <c:v>289.0367757091721</c:v>
                </c:pt>
                <c:pt idx="42">
                  <c:v>273.44407067181339</c:v>
                </c:pt>
                <c:pt idx="43">
                  <c:v>253.17355412324713</c:v>
                </c:pt>
                <c:pt idx="44">
                  <c:v>233.26686735888586</c:v>
                </c:pt>
                <c:pt idx="45">
                  <c:v>213.72401037872964</c:v>
                </c:pt>
                <c:pt idx="46">
                  <c:v>194.02522634819985</c:v>
                </c:pt>
                <c:pt idx="47">
                  <c:v>182.53860030401231</c:v>
                </c:pt>
                <c:pt idx="48">
                  <c:v>167.93343325235298</c:v>
                </c:pt>
                <c:pt idx="49">
                  <c:v>151.09331181200562</c:v>
                </c:pt>
                <c:pt idx="50">
                  <c:v>133.78540922053747</c:v>
                </c:pt>
                <c:pt idx="51">
                  <c:v>117.15319051402156</c:v>
                </c:pt>
                <c:pt idx="52">
                  <c:v>103.06778029694088</c:v>
                </c:pt>
                <c:pt idx="53">
                  <c:v>85.707902022014878</c:v>
                </c:pt>
                <c:pt idx="54">
                  <c:v>77.599695402588367</c:v>
                </c:pt>
                <c:pt idx="55">
                  <c:v>68.971731948583226</c:v>
                </c:pt>
                <c:pt idx="56">
                  <c:v>59.35623050887871</c:v>
                </c:pt>
                <c:pt idx="57">
                  <c:v>50.312461587210677</c:v>
                </c:pt>
                <c:pt idx="58">
                  <c:v>40.800911514421884</c:v>
                </c:pt>
                <c:pt idx="59">
                  <c:v>33.784194247610479</c:v>
                </c:pt>
                <c:pt idx="60">
                  <c:v>27.027355398088382</c:v>
                </c:pt>
                <c:pt idx="61">
                  <c:v>23.077203455290849</c:v>
                </c:pt>
                <c:pt idx="62">
                  <c:v>19.179027195951178</c:v>
                </c:pt>
                <c:pt idx="63">
                  <c:v>15.436777986985094</c:v>
                </c:pt>
                <c:pt idx="64">
                  <c:v>12.318236979513358</c:v>
                </c:pt>
                <c:pt idx="65">
                  <c:v>10.499088058488178</c:v>
                </c:pt>
                <c:pt idx="66">
                  <c:v>8.5759877705472753</c:v>
                </c:pt>
                <c:pt idx="67">
                  <c:v>6.8088145329799579</c:v>
                </c:pt>
                <c:pt idx="68">
                  <c:v>5.3015197127019515</c:v>
                </c:pt>
                <c:pt idx="69">
                  <c:v>4.3139817270025684</c:v>
                </c:pt>
                <c:pt idx="70">
                  <c:v>2.9106382736402869</c:v>
                </c:pt>
                <c:pt idx="71">
                  <c:v>1.6632218706515927</c:v>
                </c:pt>
                <c:pt idx="72">
                  <c:v>0.93556230224152093</c:v>
                </c:pt>
                <c:pt idx="73">
                  <c:v>0.36382978420503587</c:v>
                </c:pt>
                <c:pt idx="74">
                  <c:v>0.20790273383144908</c:v>
                </c:pt>
                <c:pt idx="75">
                  <c:v>0.20790273383144908</c:v>
                </c:pt>
                <c:pt idx="76">
                  <c:v>0.10395136691572454</c:v>
                </c:pt>
                <c:pt idx="77">
                  <c:v>0.10395136691572454</c:v>
                </c:pt>
                <c:pt idx="78">
                  <c:v>0.10395136691572454</c:v>
                </c:pt>
                <c:pt idx="79">
                  <c:v>5.1975683457862271E-2</c:v>
                </c:pt>
                <c:pt idx="80">
                  <c:v>5.1975683457862271E-2</c:v>
                </c:pt>
                <c:pt idx="81">
                  <c:v>5.1975683457862271E-2</c:v>
                </c:pt>
                <c:pt idx="82">
                  <c:v>5.1975683457862271E-2</c:v>
                </c:pt>
                <c:pt idx="83">
                  <c:v>5.1975683457862271E-2</c:v>
                </c:pt>
                <c:pt idx="84">
                  <c:v>5.1975683457862271E-2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9-4547-8878-E2F69665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571696"/>
        <c:axId val="732579568"/>
      </c:lineChart>
      <c:dateAx>
        <c:axId val="732571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79568"/>
        <c:crosses val="autoZero"/>
        <c:auto val="1"/>
        <c:lblOffset val="100"/>
        <c:baseTimeUnit val="days"/>
      </c:dateAx>
      <c:valAx>
        <c:axId val="7325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7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Betsi Cadwaldr UHB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'MDS-Addition'!$C$101:$C$199</c:f>
              <c:numCache>
                <c:formatCode>General</c:formatCode>
                <c:ptCount val="99"/>
                <c:pt idx="0">
                  <c:v>2327</c:v>
                </c:pt>
                <c:pt idx="1">
                  <c:v>2327</c:v>
                </c:pt>
                <c:pt idx="2">
                  <c:v>2324</c:v>
                </c:pt>
                <c:pt idx="3">
                  <c:v>2312</c:v>
                </c:pt>
                <c:pt idx="4">
                  <c:v>2263</c:v>
                </c:pt>
                <c:pt idx="5">
                  <c:v>2225</c:v>
                </c:pt>
                <c:pt idx="6">
                  <c:v>2171</c:v>
                </c:pt>
                <c:pt idx="7">
                  <c:v>2089</c:v>
                </c:pt>
                <c:pt idx="8">
                  <c:v>2038</c:v>
                </c:pt>
                <c:pt idx="9">
                  <c:v>1982</c:v>
                </c:pt>
                <c:pt idx="10">
                  <c:v>1937</c:v>
                </c:pt>
                <c:pt idx="11">
                  <c:v>1852</c:v>
                </c:pt>
                <c:pt idx="12">
                  <c:v>1824</c:v>
                </c:pt>
                <c:pt idx="13">
                  <c:v>1766</c:v>
                </c:pt>
                <c:pt idx="14">
                  <c:v>1737</c:v>
                </c:pt>
                <c:pt idx="15">
                  <c:v>1691</c:v>
                </c:pt>
                <c:pt idx="16">
                  <c:v>1628</c:v>
                </c:pt>
                <c:pt idx="17">
                  <c:v>1586</c:v>
                </c:pt>
                <c:pt idx="18">
                  <c:v>1520</c:v>
                </c:pt>
                <c:pt idx="19">
                  <c:v>1481</c:v>
                </c:pt>
                <c:pt idx="20">
                  <c:v>1434</c:v>
                </c:pt>
                <c:pt idx="21">
                  <c:v>1390</c:v>
                </c:pt>
                <c:pt idx="22">
                  <c:v>1331</c:v>
                </c:pt>
                <c:pt idx="23">
                  <c:v>1292</c:v>
                </c:pt>
                <c:pt idx="24">
                  <c:v>1259</c:v>
                </c:pt>
                <c:pt idx="25">
                  <c:v>1217</c:v>
                </c:pt>
                <c:pt idx="26">
                  <c:v>1189</c:v>
                </c:pt>
                <c:pt idx="27">
                  <c:v>1169</c:v>
                </c:pt>
                <c:pt idx="28">
                  <c:v>1126</c:v>
                </c:pt>
                <c:pt idx="29">
                  <c:v>1087</c:v>
                </c:pt>
                <c:pt idx="30">
                  <c:v>1049</c:v>
                </c:pt>
                <c:pt idx="31">
                  <c:v>1006</c:v>
                </c:pt>
                <c:pt idx="32">
                  <c:v>930</c:v>
                </c:pt>
                <c:pt idx="33">
                  <c:v>896</c:v>
                </c:pt>
                <c:pt idx="34">
                  <c:v>844</c:v>
                </c:pt>
                <c:pt idx="35">
                  <c:v>783</c:v>
                </c:pt>
                <c:pt idx="36">
                  <c:v>727</c:v>
                </c:pt>
                <c:pt idx="37">
                  <c:v>672</c:v>
                </c:pt>
                <c:pt idx="38">
                  <c:v>610</c:v>
                </c:pt>
                <c:pt idx="39">
                  <c:v>558</c:v>
                </c:pt>
                <c:pt idx="40">
                  <c:v>515</c:v>
                </c:pt>
                <c:pt idx="41">
                  <c:v>475</c:v>
                </c:pt>
                <c:pt idx="42">
                  <c:v>439</c:v>
                </c:pt>
                <c:pt idx="43">
                  <c:v>383</c:v>
                </c:pt>
                <c:pt idx="44">
                  <c:v>342</c:v>
                </c:pt>
                <c:pt idx="45">
                  <c:v>289</c:v>
                </c:pt>
                <c:pt idx="46">
                  <c:v>249</c:v>
                </c:pt>
                <c:pt idx="47">
                  <c:v>237</c:v>
                </c:pt>
                <c:pt idx="48">
                  <c:v>216</c:v>
                </c:pt>
                <c:pt idx="49">
                  <c:v>188</c:v>
                </c:pt>
                <c:pt idx="50">
                  <c:v>161</c:v>
                </c:pt>
                <c:pt idx="51">
                  <c:v>138</c:v>
                </c:pt>
                <c:pt idx="52">
                  <c:v>116</c:v>
                </c:pt>
                <c:pt idx="53">
                  <c:v>88</c:v>
                </c:pt>
                <c:pt idx="54">
                  <c:v>82</c:v>
                </c:pt>
                <c:pt idx="55">
                  <c:v>71</c:v>
                </c:pt>
                <c:pt idx="56">
                  <c:v>63</c:v>
                </c:pt>
                <c:pt idx="57">
                  <c:v>50</c:v>
                </c:pt>
                <c:pt idx="58">
                  <c:v>32</c:v>
                </c:pt>
                <c:pt idx="59">
                  <c:v>22</c:v>
                </c:pt>
                <c:pt idx="60">
                  <c:v>20</c:v>
                </c:pt>
                <c:pt idx="61">
                  <c:v>16</c:v>
                </c:pt>
                <c:pt idx="62">
                  <c:v>12</c:v>
                </c:pt>
                <c:pt idx="63">
                  <c:v>11</c:v>
                </c:pt>
                <c:pt idx="64">
                  <c:v>9</c:v>
                </c:pt>
                <c:pt idx="65">
                  <c:v>7</c:v>
                </c:pt>
                <c:pt idx="66">
                  <c:v>7</c:v>
                </c:pt>
                <c:pt idx="67">
                  <c:v>6</c:v>
                </c:pt>
                <c:pt idx="68">
                  <c:v>6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A-40E8-A2CB-B1ADF4DA30DC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'MDS-Addition'!$H$101:$H$199</c:f>
              <c:numCache>
                <c:formatCode>0</c:formatCode>
                <c:ptCount val="99"/>
                <c:pt idx="0">
                  <c:v>1361.9763075159083</c:v>
                </c:pt>
                <c:pt idx="1">
                  <c:v>1361.9763075159083</c:v>
                </c:pt>
                <c:pt idx="2">
                  <c:v>1361.6563694591744</c:v>
                </c:pt>
                <c:pt idx="3">
                  <c:v>1354.191148135385</c:v>
                </c:pt>
                <c:pt idx="4">
                  <c:v>1338.300891317605</c:v>
                </c:pt>
                <c:pt idx="5">
                  <c:v>1326.4631832184532</c:v>
                </c:pt>
                <c:pt idx="6">
                  <c:v>1309.8264042682943</c:v>
                </c:pt>
                <c:pt idx="7">
                  <c:v>1291.3766429966433</c:v>
                </c:pt>
                <c:pt idx="8">
                  <c:v>1278.5791207272903</c:v>
                </c:pt>
                <c:pt idx="9">
                  <c:v>1263.8619701175342</c:v>
                </c:pt>
                <c:pt idx="10">
                  <c:v>1249.2514655266893</c:v>
                </c:pt>
                <c:pt idx="11">
                  <c:v>1231.1216423117723</c:v>
                </c:pt>
                <c:pt idx="12">
                  <c:v>1220.563686439556</c:v>
                </c:pt>
                <c:pt idx="13">
                  <c:v>1207.3395800945577</c:v>
                </c:pt>
                <c:pt idx="14">
                  <c:v>1196.6749782034301</c:v>
                </c:pt>
                <c:pt idx="15">
                  <c:v>1179.0783850830696</c:v>
                </c:pt>
                <c:pt idx="16">
                  <c:v>1161.4817919627089</c:v>
                </c:pt>
                <c:pt idx="17">
                  <c:v>1144.5250749558161</c:v>
                </c:pt>
                <c:pt idx="18">
                  <c:v>1130.8743845351728</c:v>
                </c:pt>
                <c:pt idx="19">
                  <c:v>1120.8496587575128</c:v>
                </c:pt>
                <c:pt idx="20">
                  <c:v>1103.0397735993297</c:v>
                </c:pt>
                <c:pt idx="21">
                  <c:v>1086.1897026113479</c:v>
                </c:pt>
                <c:pt idx="22">
                  <c:v>1065.7136669803829</c:v>
                </c:pt>
                <c:pt idx="23">
                  <c:v>1048.330365897845</c:v>
                </c:pt>
                <c:pt idx="24">
                  <c:v>1032.7600471367987</c:v>
                </c:pt>
                <c:pt idx="25">
                  <c:v>1015.2701000353493</c:v>
                </c:pt>
                <c:pt idx="26">
                  <c:v>1002.5792237849074</c:v>
                </c:pt>
                <c:pt idx="27">
                  <c:v>988.18201123188521</c:v>
                </c:pt>
                <c:pt idx="28">
                  <c:v>966.10628531725104</c:v>
                </c:pt>
                <c:pt idx="29">
                  <c:v>944.99037357281827</c:v>
                </c:pt>
                <c:pt idx="30">
                  <c:v>918.222222826088</c:v>
                </c:pt>
                <c:pt idx="31">
                  <c:v>891.24078004153512</c:v>
                </c:pt>
                <c:pt idx="32">
                  <c:v>861.91312484093419</c:v>
                </c:pt>
                <c:pt idx="33">
                  <c:v>842.93013347472697</c:v>
                </c:pt>
                <c:pt idx="34">
                  <c:v>817.01515087928692</c:v>
                </c:pt>
                <c:pt idx="35">
                  <c:v>782.67513278985598</c:v>
                </c:pt>
                <c:pt idx="36">
                  <c:v>744.38921200070774</c:v>
                </c:pt>
                <c:pt idx="37">
                  <c:v>706.52987528720473</c:v>
                </c:pt>
                <c:pt idx="38">
                  <c:v>673.46960942470912</c:v>
                </c:pt>
                <c:pt idx="39">
                  <c:v>644.99512237539841</c:v>
                </c:pt>
                <c:pt idx="40">
                  <c:v>619.08013977995824</c:v>
                </c:pt>
                <c:pt idx="41">
                  <c:v>593.05851116560689</c:v>
                </c:pt>
                <c:pt idx="42">
                  <c:v>561.06470549222399</c:v>
                </c:pt>
                <c:pt idx="43">
                  <c:v>519.4727581168263</c:v>
                </c:pt>
                <c:pt idx="44">
                  <c:v>478.62733287380752</c:v>
                </c:pt>
                <c:pt idx="45">
                  <c:v>438.52842976316771</c:v>
                </c:pt>
                <c:pt idx="46">
                  <c:v>398.10958859579404</c:v>
                </c:pt>
                <c:pt idx="47">
                  <c:v>374.54081841640198</c:v>
                </c:pt>
                <c:pt idx="48">
                  <c:v>344.57328710233338</c:v>
                </c:pt>
                <c:pt idx="49">
                  <c:v>310.01997697507989</c:v>
                </c:pt>
                <c:pt idx="50">
                  <c:v>274.50685267762492</c:v>
                </c:pt>
                <c:pt idx="51">
                  <c:v>240.38012662601653</c:v>
                </c:pt>
                <c:pt idx="52">
                  <c:v>211.47905550106069</c:v>
                </c:pt>
                <c:pt idx="53">
                  <c:v>175.85928518469444</c:v>
                </c:pt>
                <c:pt idx="54">
                  <c:v>159.22250623453536</c:v>
                </c:pt>
                <c:pt idx="55">
                  <c:v>141.5192670952635</c:v>
                </c:pt>
                <c:pt idx="56">
                  <c:v>121.78975359667741</c:v>
                </c:pt>
                <c:pt idx="57">
                  <c:v>103.23334630611535</c:v>
                </c:pt>
                <c:pt idx="58">
                  <c:v>83.717124845351805</c:v>
                </c:pt>
                <c:pt idx="59">
                  <c:v>69.319912292329519</c:v>
                </c:pt>
                <c:pt idx="60">
                  <c:v>55.455929833863621</c:v>
                </c:pt>
                <c:pt idx="61">
                  <c:v>47.350832396606627</c:v>
                </c:pt>
                <c:pt idx="62">
                  <c:v>39.352380978260911</c:v>
                </c:pt>
                <c:pt idx="63">
                  <c:v>31.673867616649027</c:v>
                </c:pt>
                <c:pt idx="64">
                  <c:v>25.275106481972458</c:v>
                </c:pt>
                <c:pt idx="65">
                  <c:v>21.542495820077789</c:v>
                </c:pt>
                <c:pt idx="66">
                  <c:v>17.59659312036057</c:v>
                </c:pt>
                <c:pt idx="67">
                  <c:v>13.970628477377181</c:v>
                </c:pt>
                <c:pt idx="68">
                  <c:v>10.87789392895017</c:v>
                </c:pt>
                <c:pt idx="69">
                  <c:v>8.8516195696359237</c:v>
                </c:pt>
                <c:pt idx="70">
                  <c:v>5.9721770590314662</c:v>
                </c:pt>
                <c:pt idx="71">
                  <c:v>3.412672605160838</c:v>
                </c:pt>
                <c:pt idx="72">
                  <c:v>1.9196283404029715</c:v>
                </c:pt>
                <c:pt idx="73">
                  <c:v>0.74652213237893328</c:v>
                </c:pt>
                <c:pt idx="74">
                  <c:v>0.42658407564510475</c:v>
                </c:pt>
                <c:pt idx="75">
                  <c:v>0.42658407564510475</c:v>
                </c:pt>
                <c:pt idx="76">
                  <c:v>0.21329203782255238</c:v>
                </c:pt>
                <c:pt idx="77">
                  <c:v>0.21329203782255238</c:v>
                </c:pt>
                <c:pt idx="78">
                  <c:v>0.21329203782255238</c:v>
                </c:pt>
                <c:pt idx="79">
                  <c:v>0.10664601891127619</c:v>
                </c:pt>
                <c:pt idx="80">
                  <c:v>0.10664601891127619</c:v>
                </c:pt>
                <c:pt idx="81">
                  <c:v>0.10664601891127619</c:v>
                </c:pt>
                <c:pt idx="82">
                  <c:v>0.10664601891127619</c:v>
                </c:pt>
                <c:pt idx="83">
                  <c:v>0.10664601891127619</c:v>
                </c:pt>
                <c:pt idx="84">
                  <c:v>0.10664601891127619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A-40E8-A2CB-B1ADF4DA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245048"/>
        <c:axId val="398243736"/>
      </c:lineChart>
      <c:dateAx>
        <c:axId val="3982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43736"/>
        <c:crosses val="autoZero"/>
        <c:auto val="1"/>
        <c:lblOffset val="100"/>
        <c:baseTimeUnit val="days"/>
      </c:dateAx>
      <c:valAx>
        <c:axId val="39824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Isle</a:t>
            </a:r>
            <a:r>
              <a:rPr lang="en-GB" baseline="0"/>
              <a:t> of Anglesey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date'!$C$992:$C$1090</c:f>
              <c:numCache>
                <c:formatCode>General</c:formatCode>
                <c:ptCount val="99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183</c:v>
                </c:pt>
                <c:pt idx="4">
                  <c:v>180</c:v>
                </c:pt>
                <c:pt idx="5">
                  <c:v>174</c:v>
                </c:pt>
                <c:pt idx="6">
                  <c:v>169</c:v>
                </c:pt>
                <c:pt idx="7">
                  <c:v>154</c:v>
                </c:pt>
                <c:pt idx="8">
                  <c:v>151</c:v>
                </c:pt>
                <c:pt idx="9">
                  <c:v>146</c:v>
                </c:pt>
                <c:pt idx="10">
                  <c:v>143</c:v>
                </c:pt>
                <c:pt idx="11">
                  <c:v>136</c:v>
                </c:pt>
                <c:pt idx="12">
                  <c:v>131</c:v>
                </c:pt>
                <c:pt idx="13">
                  <c:v>130</c:v>
                </c:pt>
                <c:pt idx="14">
                  <c:v>128</c:v>
                </c:pt>
                <c:pt idx="15">
                  <c:v>121</c:v>
                </c:pt>
                <c:pt idx="16">
                  <c:v>110</c:v>
                </c:pt>
                <c:pt idx="17">
                  <c:v>104</c:v>
                </c:pt>
                <c:pt idx="18">
                  <c:v>97</c:v>
                </c:pt>
                <c:pt idx="19">
                  <c:v>96</c:v>
                </c:pt>
                <c:pt idx="20">
                  <c:v>95</c:v>
                </c:pt>
                <c:pt idx="21">
                  <c:v>92</c:v>
                </c:pt>
                <c:pt idx="22">
                  <c:v>88</c:v>
                </c:pt>
                <c:pt idx="23">
                  <c:v>84</c:v>
                </c:pt>
                <c:pt idx="24">
                  <c:v>81</c:v>
                </c:pt>
                <c:pt idx="25">
                  <c:v>80</c:v>
                </c:pt>
                <c:pt idx="26">
                  <c:v>78</c:v>
                </c:pt>
                <c:pt idx="27">
                  <c:v>74</c:v>
                </c:pt>
                <c:pt idx="28">
                  <c:v>70</c:v>
                </c:pt>
                <c:pt idx="29">
                  <c:v>66</c:v>
                </c:pt>
                <c:pt idx="30">
                  <c:v>60</c:v>
                </c:pt>
                <c:pt idx="31">
                  <c:v>58</c:v>
                </c:pt>
                <c:pt idx="32">
                  <c:v>55</c:v>
                </c:pt>
                <c:pt idx="33">
                  <c:v>51</c:v>
                </c:pt>
                <c:pt idx="34">
                  <c:v>49</c:v>
                </c:pt>
                <c:pt idx="35">
                  <c:v>45</c:v>
                </c:pt>
                <c:pt idx="36">
                  <c:v>44</c:v>
                </c:pt>
                <c:pt idx="37">
                  <c:v>40</c:v>
                </c:pt>
                <c:pt idx="38">
                  <c:v>36</c:v>
                </c:pt>
                <c:pt idx="39">
                  <c:v>32</c:v>
                </c:pt>
                <c:pt idx="40">
                  <c:v>30</c:v>
                </c:pt>
                <c:pt idx="41">
                  <c:v>27</c:v>
                </c:pt>
                <c:pt idx="42">
                  <c:v>27</c:v>
                </c:pt>
                <c:pt idx="43">
                  <c:v>22</c:v>
                </c:pt>
                <c:pt idx="44">
                  <c:v>20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8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0-44B0-9E61-7CFC1A75FA95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date'!$B$992:$B$1090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date'!$H$992:$H$1090</c:f>
              <c:numCache>
                <c:formatCode>0</c:formatCode>
                <c:ptCount val="99"/>
                <c:pt idx="0">
                  <c:v>207.86357349050104</c:v>
                </c:pt>
                <c:pt idx="1">
                  <c:v>207.86357349050104</c:v>
                </c:pt>
                <c:pt idx="2">
                  <c:v>207.81474483804848</c:v>
                </c:pt>
                <c:pt idx="3">
                  <c:v>206.67540961415565</c:v>
                </c:pt>
                <c:pt idx="4">
                  <c:v>204.25025320901241</c:v>
                </c:pt>
                <c:pt idx="5">
                  <c:v>202.44359306826809</c:v>
                </c:pt>
                <c:pt idx="6">
                  <c:v>199.90450314073556</c:v>
                </c:pt>
                <c:pt idx="7">
                  <c:v>197.08871751597189</c:v>
                </c:pt>
                <c:pt idx="8">
                  <c:v>195.13557141786993</c:v>
                </c:pt>
                <c:pt idx="9">
                  <c:v>192.88945340505268</c:v>
                </c:pt>
                <c:pt idx="10">
                  <c:v>190.6596116097196</c:v>
                </c:pt>
                <c:pt idx="11">
                  <c:v>187.8926546374085</c:v>
                </c:pt>
                <c:pt idx="12">
                  <c:v>186.28130910647437</c:v>
                </c:pt>
                <c:pt idx="13">
                  <c:v>184.2630581384357</c:v>
                </c:pt>
                <c:pt idx="14">
                  <c:v>182.63543639001739</c:v>
                </c:pt>
                <c:pt idx="15">
                  <c:v>179.94986050512719</c:v>
                </c:pt>
                <c:pt idx="16">
                  <c:v>177.26428462023699</c:v>
                </c:pt>
                <c:pt idx="17">
                  <c:v>174.67636604025191</c:v>
                </c:pt>
                <c:pt idx="18">
                  <c:v>172.59301020227647</c:v>
                </c:pt>
                <c:pt idx="19">
                  <c:v>171.06304575876328</c:v>
                </c:pt>
                <c:pt idx="20">
                  <c:v>168.3449174389047</c:v>
                </c:pt>
                <c:pt idx="21">
                  <c:v>165.77327507640379</c:v>
                </c:pt>
                <c:pt idx="22">
                  <c:v>162.64824131944067</c:v>
                </c:pt>
                <c:pt idx="23">
                  <c:v>159.99521786951885</c:v>
                </c:pt>
                <c:pt idx="24">
                  <c:v>157.61889011682811</c:v>
                </c:pt>
                <c:pt idx="25">
                  <c:v>154.94959044942212</c:v>
                </c:pt>
                <c:pt idx="26">
                  <c:v>153.01272056880433</c:v>
                </c:pt>
                <c:pt idx="27">
                  <c:v>150.81543120843963</c:v>
                </c:pt>
                <c:pt idx="28">
                  <c:v>147.44625418921376</c:v>
                </c:pt>
                <c:pt idx="29">
                  <c:v>144.22356312734553</c:v>
                </c:pt>
                <c:pt idx="30">
                  <c:v>140.13823253881557</c:v>
                </c:pt>
                <c:pt idx="31">
                  <c:v>136.02034951531729</c:v>
                </c:pt>
                <c:pt idx="32">
                  <c:v>131.54438970716697</c:v>
                </c:pt>
                <c:pt idx="33">
                  <c:v>128.6472229949824</c:v>
                </c:pt>
                <c:pt idx="34">
                  <c:v>124.69210214632592</c:v>
                </c:pt>
                <c:pt idx="35">
                  <c:v>119.451160116419</c:v>
                </c:pt>
                <c:pt idx="36">
                  <c:v>113.60799803959731</c:v>
                </c:pt>
                <c:pt idx="37">
                  <c:v>107.82994083271234</c:v>
                </c:pt>
                <c:pt idx="38">
                  <c:v>102.78431341261562</c:v>
                </c:pt>
                <c:pt idx="39">
                  <c:v>98.438563344338746</c:v>
                </c:pt>
                <c:pt idx="40">
                  <c:v>94.483442495682283</c:v>
                </c:pt>
                <c:pt idx="41">
                  <c:v>90.512045429541629</c:v>
                </c:pt>
                <c:pt idx="42">
                  <c:v>85.629180184286739</c:v>
                </c:pt>
                <c:pt idx="43">
                  <c:v>79.281455365455372</c:v>
                </c:pt>
                <c:pt idx="44">
                  <c:v>73.04766406901328</c:v>
                </c:pt>
                <c:pt idx="45">
                  <c:v>66.927806294960476</c:v>
                </c:pt>
                <c:pt idx="46">
                  <c:v>60.759119868455123</c:v>
                </c:pt>
                <c:pt idx="47">
                  <c:v>57.16207580445068</c:v>
                </c:pt>
                <c:pt idx="48">
                  <c:v>52.588458691395253</c:v>
                </c:pt>
                <c:pt idx="49">
                  <c:v>47.314964226519969</c:v>
                </c:pt>
                <c:pt idx="50">
                  <c:v>41.89498380428703</c:v>
                </c:pt>
                <c:pt idx="51">
                  <c:v>36.68659420934847</c:v>
                </c:pt>
                <c:pt idx="52">
                  <c:v>32.275739271134881</c:v>
                </c:pt>
                <c:pt idx="53">
                  <c:v>26.839482631417759</c:v>
                </c:pt>
                <c:pt idx="54">
                  <c:v>24.300392703885212</c:v>
                </c:pt>
                <c:pt idx="55">
                  <c:v>21.598540601510834</c:v>
                </c:pt>
                <c:pt idx="56">
                  <c:v>18.587440366936981</c:v>
                </c:pt>
                <c:pt idx="57">
                  <c:v>15.755378524689139</c:v>
                </c:pt>
                <c:pt idx="58">
                  <c:v>12.77683072508365</c:v>
                </c:pt>
                <c:pt idx="59">
                  <c:v>10.579541364718947</c:v>
                </c:pt>
                <c:pt idx="60">
                  <c:v>8.4636330917751579</c:v>
                </c:pt>
                <c:pt idx="61">
                  <c:v>7.2266405629772494</c:v>
                </c:pt>
                <c:pt idx="62">
                  <c:v>6.0059242516635249</c:v>
                </c:pt>
                <c:pt idx="63">
                  <c:v>4.8340365928023497</c:v>
                </c:pt>
                <c:pt idx="64">
                  <c:v>3.8574635437513698</c:v>
                </c:pt>
                <c:pt idx="65">
                  <c:v>3.2877959318049648</c:v>
                </c:pt>
                <c:pt idx="66">
                  <c:v>2.6855758848901941</c:v>
                </c:pt>
                <c:pt idx="67">
                  <c:v>2.1321844904279725</c:v>
                </c:pt>
                <c:pt idx="68">
                  <c:v>1.6601741833866654</c:v>
                </c:pt>
                <c:pt idx="69">
                  <c:v>1.3509260511871886</c:v>
                </c:pt>
                <c:pt idx="70">
                  <c:v>0.91146817911424771</c:v>
                </c:pt>
                <c:pt idx="71">
                  <c:v>0.52083895949385584</c:v>
                </c:pt>
                <c:pt idx="72">
                  <c:v>0.29297191471529394</c:v>
                </c:pt>
                <c:pt idx="73">
                  <c:v>0.11393352238928096</c:v>
                </c:pt>
                <c:pt idx="74">
                  <c:v>6.5104869936731979E-2</c:v>
                </c:pt>
                <c:pt idx="75">
                  <c:v>6.5104869936731979E-2</c:v>
                </c:pt>
                <c:pt idx="76">
                  <c:v>3.255243496836599E-2</c:v>
                </c:pt>
                <c:pt idx="77">
                  <c:v>3.255243496836599E-2</c:v>
                </c:pt>
                <c:pt idx="78">
                  <c:v>3.255243496836599E-2</c:v>
                </c:pt>
                <c:pt idx="79">
                  <c:v>1.6276217484182995E-2</c:v>
                </c:pt>
                <c:pt idx="80">
                  <c:v>1.6276217484182995E-2</c:v>
                </c:pt>
                <c:pt idx="81">
                  <c:v>1.6276217484182995E-2</c:v>
                </c:pt>
                <c:pt idx="82">
                  <c:v>1.6276217484182995E-2</c:v>
                </c:pt>
                <c:pt idx="83">
                  <c:v>1.6276217484182995E-2</c:v>
                </c:pt>
                <c:pt idx="84">
                  <c:v>1.6276217484182995E-2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0-44B0-9E61-7CFC1A75F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30184"/>
        <c:axId val="727231168"/>
      </c:lineChart>
      <c:dateAx>
        <c:axId val="727230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1168"/>
        <c:crosses val="autoZero"/>
        <c:auto val="1"/>
        <c:lblOffset val="100"/>
        <c:baseTimeUnit val="days"/>
      </c:dateAx>
      <c:valAx>
        <c:axId val="7272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Conwy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date'!$C$596:$C$694</c:f>
              <c:numCache>
                <c:formatCode>General</c:formatCode>
                <c:ptCount val="99"/>
                <c:pt idx="0">
                  <c:v>437</c:v>
                </c:pt>
                <c:pt idx="1">
                  <c:v>437</c:v>
                </c:pt>
                <c:pt idx="2">
                  <c:v>435</c:v>
                </c:pt>
                <c:pt idx="3">
                  <c:v>432</c:v>
                </c:pt>
                <c:pt idx="4">
                  <c:v>427</c:v>
                </c:pt>
                <c:pt idx="5">
                  <c:v>422</c:v>
                </c:pt>
                <c:pt idx="6">
                  <c:v>411</c:v>
                </c:pt>
                <c:pt idx="7">
                  <c:v>400</c:v>
                </c:pt>
                <c:pt idx="8">
                  <c:v>386</c:v>
                </c:pt>
                <c:pt idx="9">
                  <c:v>369</c:v>
                </c:pt>
                <c:pt idx="10">
                  <c:v>355</c:v>
                </c:pt>
                <c:pt idx="11">
                  <c:v>316</c:v>
                </c:pt>
                <c:pt idx="12">
                  <c:v>314</c:v>
                </c:pt>
                <c:pt idx="13">
                  <c:v>306</c:v>
                </c:pt>
                <c:pt idx="14">
                  <c:v>300</c:v>
                </c:pt>
                <c:pt idx="15">
                  <c:v>293</c:v>
                </c:pt>
                <c:pt idx="16">
                  <c:v>284</c:v>
                </c:pt>
                <c:pt idx="17">
                  <c:v>280</c:v>
                </c:pt>
                <c:pt idx="18">
                  <c:v>269</c:v>
                </c:pt>
                <c:pt idx="19">
                  <c:v>264</c:v>
                </c:pt>
                <c:pt idx="20">
                  <c:v>261</c:v>
                </c:pt>
                <c:pt idx="21">
                  <c:v>247</c:v>
                </c:pt>
                <c:pt idx="22">
                  <c:v>238</c:v>
                </c:pt>
                <c:pt idx="23">
                  <c:v>231</c:v>
                </c:pt>
                <c:pt idx="24">
                  <c:v>219</c:v>
                </c:pt>
                <c:pt idx="25">
                  <c:v>215</c:v>
                </c:pt>
                <c:pt idx="26">
                  <c:v>207</c:v>
                </c:pt>
                <c:pt idx="27">
                  <c:v>202</c:v>
                </c:pt>
                <c:pt idx="28">
                  <c:v>193</c:v>
                </c:pt>
                <c:pt idx="29">
                  <c:v>186</c:v>
                </c:pt>
                <c:pt idx="30">
                  <c:v>178</c:v>
                </c:pt>
                <c:pt idx="31">
                  <c:v>166</c:v>
                </c:pt>
                <c:pt idx="32">
                  <c:v>142</c:v>
                </c:pt>
                <c:pt idx="33">
                  <c:v>132</c:v>
                </c:pt>
                <c:pt idx="34">
                  <c:v>122</c:v>
                </c:pt>
                <c:pt idx="35">
                  <c:v>109</c:v>
                </c:pt>
                <c:pt idx="36">
                  <c:v>103</c:v>
                </c:pt>
                <c:pt idx="37">
                  <c:v>89</c:v>
                </c:pt>
                <c:pt idx="38">
                  <c:v>82</c:v>
                </c:pt>
                <c:pt idx="39">
                  <c:v>77</c:v>
                </c:pt>
                <c:pt idx="40">
                  <c:v>67</c:v>
                </c:pt>
                <c:pt idx="41">
                  <c:v>57</c:v>
                </c:pt>
                <c:pt idx="42">
                  <c:v>54</c:v>
                </c:pt>
                <c:pt idx="43">
                  <c:v>46</c:v>
                </c:pt>
                <c:pt idx="44">
                  <c:v>39</c:v>
                </c:pt>
                <c:pt idx="45">
                  <c:v>34</c:v>
                </c:pt>
                <c:pt idx="46">
                  <c:v>27</c:v>
                </c:pt>
                <c:pt idx="47">
                  <c:v>25</c:v>
                </c:pt>
                <c:pt idx="48">
                  <c:v>22</c:v>
                </c:pt>
                <c:pt idx="49">
                  <c:v>20</c:v>
                </c:pt>
                <c:pt idx="50">
                  <c:v>16</c:v>
                </c:pt>
                <c:pt idx="51">
                  <c:v>15</c:v>
                </c:pt>
                <c:pt idx="52">
                  <c:v>11</c:v>
                </c:pt>
                <c:pt idx="53">
                  <c:v>10</c:v>
                </c:pt>
                <c:pt idx="54">
                  <c:v>9</c:v>
                </c:pt>
                <c:pt idx="55">
                  <c:v>7</c:v>
                </c:pt>
                <c:pt idx="56">
                  <c:v>7</c:v>
                </c:pt>
                <c:pt idx="57">
                  <c:v>6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D-4AAE-B2C0-CA266635FC29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date'!$H$596:$H$694</c:f>
              <c:numCache>
                <c:formatCode>0</c:formatCode>
                <c:ptCount val="99"/>
                <c:pt idx="0">
                  <c:v>276.47907170479061</c:v>
                </c:pt>
                <c:pt idx="1">
                  <c:v>276.47907170479061</c:v>
                </c:pt>
                <c:pt idx="2">
                  <c:v>276.41412477697645</c:v>
                </c:pt>
                <c:pt idx="3">
                  <c:v>274.89869646131319</c:v>
                </c:pt>
                <c:pt idx="4">
                  <c:v>271.67299904654431</c:v>
                </c:pt>
                <c:pt idx="5">
                  <c:v>269.26996271742115</c:v>
                </c:pt>
                <c:pt idx="6">
                  <c:v>265.8927224710859</c:v>
                </c:pt>
                <c:pt idx="7">
                  <c:v>262.14744963380389</c:v>
                </c:pt>
                <c:pt idx="8">
                  <c:v>259.5495725212383</c:v>
                </c:pt>
                <c:pt idx="9">
                  <c:v>256.56201384178792</c:v>
                </c:pt>
                <c:pt idx="10">
                  <c:v>253.59610413827556</c:v>
                </c:pt>
                <c:pt idx="11">
                  <c:v>249.91577822880765</c:v>
                </c:pt>
                <c:pt idx="12">
                  <c:v>247.77252961094106</c:v>
                </c:pt>
                <c:pt idx="13">
                  <c:v>245.08805659462331</c:v>
                </c:pt>
                <c:pt idx="14">
                  <c:v>242.92315900081869</c:v>
                </c:pt>
                <c:pt idx="15">
                  <c:v>239.35107797104101</c:v>
                </c:pt>
                <c:pt idx="16">
                  <c:v>235.77899694126336</c:v>
                </c:pt>
                <c:pt idx="17">
                  <c:v>232.33680976711398</c:v>
                </c:pt>
                <c:pt idx="18">
                  <c:v>229.56574084704405</c:v>
                </c:pt>
                <c:pt idx="19">
                  <c:v>227.5307371088677</c:v>
                </c:pt>
                <c:pt idx="20">
                  <c:v>223.91535812721392</c:v>
                </c:pt>
                <c:pt idx="21">
                  <c:v>220.4948199290026</c:v>
                </c:pt>
                <c:pt idx="22">
                  <c:v>216.33821654889769</c:v>
                </c:pt>
                <c:pt idx="23">
                  <c:v>212.80943347099614</c:v>
                </c:pt>
                <c:pt idx="24">
                  <c:v>209.64868298404136</c:v>
                </c:pt>
                <c:pt idx="25">
                  <c:v>206.09825093020174</c:v>
                </c:pt>
                <c:pt idx="26">
                  <c:v>203.52202279357422</c:v>
                </c:pt>
                <c:pt idx="27">
                  <c:v>200.59941104193797</c:v>
                </c:pt>
                <c:pt idx="28">
                  <c:v>196.11807302276236</c:v>
                </c:pt>
                <c:pt idx="29">
                  <c:v>191.83157578702918</c:v>
                </c:pt>
                <c:pt idx="30">
                  <c:v>186.39768282657951</c:v>
                </c:pt>
                <c:pt idx="31">
                  <c:v>180.92049191425377</c:v>
                </c:pt>
                <c:pt idx="32">
                  <c:v>174.96702353129103</c:v>
                </c:pt>
                <c:pt idx="33">
                  <c:v>171.11350581431876</c:v>
                </c:pt>
                <c:pt idx="34">
                  <c:v>165.85280466137348</c:v>
                </c:pt>
                <c:pt idx="35">
                  <c:v>158.88183440932255</c:v>
                </c:pt>
                <c:pt idx="36">
                  <c:v>151.10985204756389</c:v>
                </c:pt>
                <c:pt idx="37">
                  <c:v>143.4244655895574</c:v>
                </c:pt>
                <c:pt idx="38">
                  <c:v>136.71328304876303</c:v>
                </c:pt>
                <c:pt idx="39">
                  <c:v>130.93300647330463</c:v>
                </c:pt>
                <c:pt idx="40">
                  <c:v>125.67230532035936</c:v>
                </c:pt>
                <c:pt idx="41">
                  <c:v>120.38995519147603</c:v>
                </c:pt>
                <c:pt idx="42">
                  <c:v>113.89526241006212</c:v>
                </c:pt>
                <c:pt idx="43">
                  <c:v>105.45216179422403</c:v>
                </c:pt>
                <c:pt idx="44">
                  <c:v>97.160604009952252</c:v>
                </c:pt>
                <c:pt idx="45">
                  <c:v>89.020589057246809</c:v>
                </c:pt>
                <c:pt idx="46">
                  <c:v>80.815627176727219</c:v>
                </c:pt>
                <c:pt idx="47">
                  <c:v>76.031203494418961</c:v>
                </c:pt>
                <c:pt idx="48">
                  <c:v>69.947841255827925</c:v>
                </c:pt>
                <c:pt idx="49">
                  <c:v>62.933573051900893</c:v>
                </c:pt>
                <c:pt idx="50">
                  <c:v>55.724464064531439</c:v>
                </c:pt>
                <c:pt idx="51">
                  <c:v>48.796791764356591</c:v>
                </c:pt>
                <c:pt idx="52">
                  <c:v>42.929919285146013</c:v>
                </c:pt>
                <c:pt idx="53">
                  <c:v>35.699161321838517</c:v>
                </c:pt>
                <c:pt idx="54">
                  <c:v>32.321921075503276</c:v>
                </c:pt>
                <c:pt idx="55">
                  <c:v>28.728191069787574</c:v>
                </c:pt>
                <c:pt idx="56">
                  <c:v>24.72313052124899</c:v>
                </c:pt>
                <c:pt idx="57">
                  <c:v>20.956208708028917</c:v>
                </c:pt>
                <c:pt idx="58">
                  <c:v>16.994446111366425</c:v>
                </c:pt>
                <c:pt idx="59">
                  <c:v>14.071834359730161</c:v>
                </c:pt>
                <c:pt idx="60">
                  <c:v>11.25746748778413</c:v>
                </c:pt>
                <c:pt idx="61">
                  <c:v>9.6121453164926027</c:v>
                </c:pt>
                <c:pt idx="62">
                  <c:v>7.9884721211391225</c:v>
                </c:pt>
                <c:pt idx="63">
                  <c:v>6.4297458535997816</c:v>
                </c:pt>
                <c:pt idx="64">
                  <c:v>5.1308072973169976</c:v>
                </c:pt>
                <c:pt idx="65">
                  <c:v>4.3730931394853734</c:v>
                </c:pt>
                <c:pt idx="66">
                  <c:v>3.5720810297776562</c:v>
                </c:pt>
                <c:pt idx="67">
                  <c:v>2.8360158478840787</c:v>
                </c:pt>
                <c:pt idx="68">
                  <c:v>2.208195545680733</c:v>
                </c:pt>
                <c:pt idx="69">
                  <c:v>1.7968650028578514</c:v>
                </c:pt>
                <c:pt idx="70">
                  <c:v>1.2123426525305985</c:v>
                </c:pt>
                <c:pt idx="71">
                  <c:v>0.69276723001748486</c:v>
                </c:pt>
                <c:pt idx="72">
                  <c:v>0.38968156688483524</c:v>
                </c:pt>
                <c:pt idx="73">
                  <c:v>0.15154283156632481</c:v>
                </c:pt>
                <c:pt idx="74">
                  <c:v>8.6595903752185607E-2</c:v>
                </c:pt>
                <c:pt idx="75">
                  <c:v>8.6595903752185607E-2</c:v>
                </c:pt>
                <c:pt idx="76">
                  <c:v>4.3297951876092804E-2</c:v>
                </c:pt>
                <c:pt idx="77">
                  <c:v>4.3297951876092804E-2</c:v>
                </c:pt>
                <c:pt idx="78">
                  <c:v>4.3297951876092804E-2</c:v>
                </c:pt>
                <c:pt idx="79">
                  <c:v>2.1648975938046402E-2</c:v>
                </c:pt>
                <c:pt idx="80">
                  <c:v>2.1648975938046402E-2</c:v>
                </c:pt>
                <c:pt idx="81">
                  <c:v>2.1648975938046402E-2</c:v>
                </c:pt>
                <c:pt idx="82">
                  <c:v>2.1648975938046402E-2</c:v>
                </c:pt>
                <c:pt idx="83">
                  <c:v>2.1648975938046402E-2</c:v>
                </c:pt>
                <c:pt idx="84">
                  <c:v>2.1648975938046402E-2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D-4AAE-B2C0-CA266635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30840"/>
        <c:axId val="727237400"/>
      </c:lineChart>
      <c:dateAx>
        <c:axId val="727230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7400"/>
        <c:crosses val="autoZero"/>
        <c:auto val="1"/>
        <c:lblOffset val="100"/>
        <c:baseTimeUnit val="days"/>
      </c:dateAx>
      <c:valAx>
        <c:axId val="72723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Denbighshire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date'!$C$695:$C$793</c:f>
              <c:numCache>
                <c:formatCode>General</c:formatCode>
                <c:ptCount val="99"/>
                <c:pt idx="0">
                  <c:v>473</c:v>
                </c:pt>
                <c:pt idx="1">
                  <c:v>473</c:v>
                </c:pt>
                <c:pt idx="2">
                  <c:v>473</c:v>
                </c:pt>
                <c:pt idx="3">
                  <c:v>466</c:v>
                </c:pt>
                <c:pt idx="4">
                  <c:v>451</c:v>
                </c:pt>
                <c:pt idx="5">
                  <c:v>445</c:v>
                </c:pt>
                <c:pt idx="6">
                  <c:v>425</c:v>
                </c:pt>
                <c:pt idx="7">
                  <c:v>408</c:v>
                </c:pt>
                <c:pt idx="8">
                  <c:v>394</c:v>
                </c:pt>
                <c:pt idx="9">
                  <c:v>384</c:v>
                </c:pt>
                <c:pt idx="10">
                  <c:v>371</c:v>
                </c:pt>
                <c:pt idx="11">
                  <c:v>359</c:v>
                </c:pt>
                <c:pt idx="12">
                  <c:v>356</c:v>
                </c:pt>
                <c:pt idx="13">
                  <c:v>351</c:v>
                </c:pt>
                <c:pt idx="14">
                  <c:v>344</c:v>
                </c:pt>
                <c:pt idx="15">
                  <c:v>331</c:v>
                </c:pt>
                <c:pt idx="16">
                  <c:v>314</c:v>
                </c:pt>
                <c:pt idx="17">
                  <c:v>303</c:v>
                </c:pt>
                <c:pt idx="18">
                  <c:v>296</c:v>
                </c:pt>
                <c:pt idx="19">
                  <c:v>291</c:v>
                </c:pt>
                <c:pt idx="20">
                  <c:v>286</c:v>
                </c:pt>
                <c:pt idx="21">
                  <c:v>282</c:v>
                </c:pt>
                <c:pt idx="22">
                  <c:v>269</c:v>
                </c:pt>
                <c:pt idx="23">
                  <c:v>259</c:v>
                </c:pt>
                <c:pt idx="24">
                  <c:v>253</c:v>
                </c:pt>
                <c:pt idx="25">
                  <c:v>245</c:v>
                </c:pt>
                <c:pt idx="26">
                  <c:v>240</c:v>
                </c:pt>
                <c:pt idx="27">
                  <c:v>237</c:v>
                </c:pt>
                <c:pt idx="28">
                  <c:v>230</c:v>
                </c:pt>
                <c:pt idx="29">
                  <c:v>222</c:v>
                </c:pt>
                <c:pt idx="30">
                  <c:v>217</c:v>
                </c:pt>
                <c:pt idx="31">
                  <c:v>213</c:v>
                </c:pt>
                <c:pt idx="32">
                  <c:v>198</c:v>
                </c:pt>
                <c:pt idx="33">
                  <c:v>192</c:v>
                </c:pt>
                <c:pt idx="34">
                  <c:v>179</c:v>
                </c:pt>
                <c:pt idx="35">
                  <c:v>165</c:v>
                </c:pt>
                <c:pt idx="36">
                  <c:v>156</c:v>
                </c:pt>
                <c:pt idx="37">
                  <c:v>148</c:v>
                </c:pt>
                <c:pt idx="38">
                  <c:v>133</c:v>
                </c:pt>
                <c:pt idx="39">
                  <c:v>126</c:v>
                </c:pt>
                <c:pt idx="40">
                  <c:v>114</c:v>
                </c:pt>
                <c:pt idx="41">
                  <c:v>110</c:v>
                </c:pt>
                <c:pt idx="42">
                  <c:v>96</c:v>
                </c:pt>
                <c:pt idx="43">
                  <c:v>85</c:v>
                </c:pt>
                <c:pt idx="44">
                  <c:v>76</c:v>
                </c:pt>
                <c:pt idx="45">
                  <c:v>61</c:v>
                </c:pt>
                <c:pt idx="46">
                  <c:v>49</c:v>
                </c:pt>
                <c:pt idx="47">
                  <c:v>45</c:v>
                </c:pt>
                <c:pt idx="48">
                  <c:v>45</c:v>
                </c:pt>
                <c:pt idx="49">
                  <c:v>35</c:v>
                </c:pt>
                <c:pt idx="50">
                  <c:v>28</c:v>
                </c:pt>
                <c:pt idx="51">
                  <c:v>22</c:v>
                </c:pt>
                <c:pt idx="52">
                  <c:v>22</c:v>
                </c:pt>
                <c:pt idx="53">
                  <c:v>15</c:v>
                </c:pt>
                <c:pt idx="54">
                  <c:v>14</c:v>
                </c:pt>
                <c:pt idx="55">
                  <c:v>12</c:v>
                </c:pt>
                <c:pt idx="56">
                  <c:v>9</c:v>
                </c:pt>
                <c:pt idx="57">
                  <c:v>7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D-490B-866F-B2DC5B06C5D7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date'!$H$695:$H$793</c:f>
              <c:numCache>
                <c:formatCode>0</c:formatCode>
                <c:ptCount val="99"/>
                <c:pt idx="0">
                  <c:v>261.2073046727258</c:v>
                </c:pt>
                <c:pt idx="1">
                  <c:v>261.2073046727258</c:v>
                </c:pt>
                <c:pt idx="2">
                  <c:v>261.14594519312215</c:v>
                </c:pt>
                <c:pt idx="3">
                  <c:v>259.71422400237037</c:v>
                </c:pt>
                <c:pt idx="4">
                  <c:v>256.66670318205587</c:v>
                </c:pt>
                <c:pt idx="5">
                  <c:v>254.39640243672093</c:v>
                </c:pt>
                <c:pt idx="6">
                  <c:v>251.2057094973313</c:v>
                </c:pt>
                <c:pt idx="7">
                  <c:v>247.66731284018763</c:v>
                </c:pt>
                <c:pt idx="8">
                  <c:v>245.21293365604177</c:v>
                </c:pt>
                <c:pt idx="9">
                  <c:v>242.39039759427399</c:v>
                </c:pt>
                <c:pt idx="10">
                  <c:v>239.5883146923741</c:v>
                </c:pt>
                <c:pt idx="11">
                  <c:v>236.11127751483411</c:v>
                </c:pt>
                <c:pt idx="12">
                  <c:v>234.08641468791376</c:v>
                </c:pt>
                <c:pt idx="13">
                  <c:v>231.55022286429633</c:v>
                </c:pt>
                <c:pt idx="14">
                  <c:v>229.50490687750809</c:v>
                </c:pt>
                <c:pt idx="15">
                  <c:v>226.1301354993075</c:v>
                </c:pt>
                <c:pt idx="16">
                  <c:v>222.75536412110691</c:v>
                </c:pt>
                <c:pt idx="17">
                  <c:v>219.50331170211362</c:v>
                </c:pt>
                <c:pt idx="18">
                  <c:v>216.88530723902468</c:v>
                </c:pt>
                <c:pt idx="19">
                  <c:v>214.96271021144372</c:v>
                </c:pt>
                <c:pt idx="20">
                  <c:v>211.54703251350739</c:v>
                </c:pt>
                <c:pt idx="21">
                  <c:v>208.31543325438196</c:v>
                </c:pt>
                <c:pt idx="22">
                  <c:v>204.38842655974855</c:v>
                </c:pt>
                <c:pt idx="23">
                  <c:v>201.05456150128373</c:v>
                </c:pt>
                <c:pt idx="24">
                  <c:v>198.06840016057288</c:v>
                </c:pt>
                <c:pt idx="25">
                  <c:v>194.71408194224017</c:v>
                </c:pt>
                <c:pt idx="26">
                  <c:v>192.28015591796219</c:v>
                </c:pt>
                <c:pt idx="27">
                  <c:v>189.51897933579806</c:v>
                </c:pt>
                <c:pt idx="28">
                  <c:v>185.2851752431464</c:v>
                </c:pt>
                <c:pt idx="29">
                  <c:v>181.23544958930569</c:v>
                </c:pt>
                <c:pt idx="30">
                  <c:v>176.10170646246723</c:v>
                </c:pt>
                <c:pt idx="31">
                  <c:v>170.92705701589298</c:v>
                </c:pt>
                <c:pt idx="32">
                  <c:v>165.30243805222534</c:v>
                </c:pt>
                <c:pt idx="33">
                  <c:v>161.66177559574226</c:v>
                </c:pt>
                <c:pt idx="34">
                  <c:v>156.69165774784685</c:v>
                </c:pt>
                <c:pt idx="35">
                  <c:v>150.10574027038874</c:v>
                </c:pt>
                <c:pt idx="36">
                  <c:v>142.76305587781897</c:v>
                </c:pt>
                <c:pt idx="37">
                  <c:v>135.50218412472071</c:v>
                </c:pt>
                <c:pt idx="38">
                  <c:v>129.16170456567718</c:v>
                </c:pt>
                <c:pt idx="39">
                  <c:v>123.70071088095258</c:v>
                </c:pt>
                <c:pt idx="40">
                  <c:v>118.73059303305718</c:v>
                </c:pt>
                <c:pt idx="41">
                  <c:v>113.74002202529387</c:v>
                </c:pt>
                <c:pt idx="42">
                  <c:v>107.60407406492916</c:v>
                </c:pt>
                <c:pt idx="43">
                  <c:v>99.627341716455035</c:v>
                </c:pt>
                <c:pt idx="44">
                  <c:v>91.79378148705608</c:v>
                </c:pt>
                <c:pt idx="45">
                  <c:v>84.103393376732313</c:v>
                </c:pt>
                <c:pt idx="46">
                  <c:v>76.351645786804895</c:v>
                </c:pt>
                <c:pt idx="47">
                  <c:v>71.831497456002893</c:v>
                </c:pt>
                <c:pt idx="48">
                  <c:v>66.084159533127945</c:v>
                </c:pt>
                <c:pt idx="49">
                  <c:v>59.457335735934059</c:v>
                </c:pt>
                <c:pt idx="50">
                  <c:v>52.646433499929223</c:v>
                </c:pt>
                <c:pt idx="51">
                  <c:v>46.101422342206867</c:v>
                </c:pt>
                <c:pt idx="52">
                  <c:v>40.558616018010746</c:v>
                </c:pt>
                <c:pt idx="53">
                  <c:v>33.727260622138033</c:v>
                </c:pt>
                <c:pt idx="54">
                  <c:v>30.53656768274838</c:v>
                </c:pt>
                <c:pt idx="55">
                  <c:v>27.141343144679908</c:v>
                </c:pt>
                <c:pt idx="56">
                  <c:v>23.35750856912167</c:v>
                </c:pt>
                <c:pt idx="57">
                  <c:v>19.798658752110136</c:v>
                </c:pt>
                <c:pt idx="58">
                  <c:v>16.055730496287662</c:v>
                </c:pt>
                <c:pt idx="59">
                  <c:v>13.294553914123542</c:v>
                </c:pt>
                <c:pt idx="60">
                  <c:v>10.635643131298833</c:v>
                </c:pt>
                <c:pt idx="61">
                  <c:v>9.0812029813397732</c:v>
                </c:pt>
                <c:pt idx="62">
                  <c:v>7.5472159912485957</c:v>
                </c:pt>
                <c:pt idx="63">
                  <c:v>6.0745884807610642</c:v>
                </c:pt>
                <c:pt idx="64">
                  <c:v>4.8473988886881223</c:v>
                </c:pt>
                <c:pt idx="65">
                  <c:v>4.1315382933122393</c:v>
                </c:pt>
                <c:pt idx="66">
                  <c:v>3.3747713782005913</c:v>
                </c:pt>
                <c:pt idx="67">
                  <c:v>2.6793639426925906</c:v>
                </c:pt>
                <c:pt idx="68">
                  <c:v>2.086222306524002</c:v>
                </c:pt>
                <c:pt idx="69">
                  <c:v>1.6976122690342368</c:v>
                </c:pt>
                <c:pt idx="70">
                  <c:v>1.1453769526014128</c:v>
                </c:pt>
                <c:pt idx="71">
                  <c:v>0.65450111577223591</c:v>
                </c:pt>
                <c:pt idx="72">
                  <c:v>0.36815687762188271</c:v>
                </c:pt>
                <c:pt idx="73">
                  <c:v>0.1431721190751766</c:v>
                </c:pt>
                <c:pt idx="74">
                  <c:v>8.1812639471529489E-2</c:v>
                </c:pt>
                <c:pt idx="75">
                  <c:v>8.1812639471529489E-2</c:v>
                </c:pt>
                <c:pt idx="76">
                  <c:v>4.0906319735764744E-2</c:v>
                </c:pt>
                <c:pt idx="77">
                  <c:v>4.0906319735764744E-2</c:v>
                </c:pt>
                <c:pt idx="78">
                  <c:v>4.0906319735764744E-2</c:v>
                </c:pt>
                <c:pt idx="79">
                  <c:v>2.0453159867882372E-2</c:v>
                </c:pt>
                <c:pt idx="80">
                  <c:v>2.0453159867882372E-2</c:v>
                </c:pt>
                <c:pt idx="81">
                  <c:v>2.0453159867882372E-2</c:v>
                </c:pt>
                <c:pt idx="82">
                  <c:v>2.0453159867882372E-2</c:v>
                </c:pt>
                <c:pt idx="83">
                  <c:v>2.0453159867882372E-2</c:v>
                </c:pt>
                <c:pt idx="84">
                  <c:v>2.0453159867882372E-2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D-490B-866F-B2DC5B0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973736"/>
        <c:axId val="511980952"/>
      </c:lineChart>
      <c:dateAx>
        <c:axId val="511973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80952"/>
        <c:crosses val="autoZero"/>
        <c:auto val="1"/>
        <c:lblOffset val="100"/>
        <c:baseTimeUnit val="days"/>
      </c:dateAx>
      <c:valAx>
        <c:axId val="51198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Cardiff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date'!$C$299:$C$397</c:f>
              <c:numCache>
                <c:formatCode>General</c:formatCode>
                <c:ptCount val="99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1941</c:v>
                </c:pt>
                <c:pt idx="4">
                  <c:v>1932</c:v>
                </c:pt>
                <c:pt idx="5">
                  <c:v>1925</c:v>
                </c:pt>
                <c:pt idx="6">
                  <c:v>1915</c:v>
                </c:pt>
                <c:pt idx="7">
                  <c:v>1899</c:v>
                </c:pt>
                <c:pt idx="8">
                  <c:v>1892</c:v>
                </c:pt>
                <c:pt idx="9">
                  <c:v>1884</c:v>
                </c:pt>
                <c:pt idx="10">
                  <c:v>1871</c:v>
                </c:pt>
                <c:pt idx="11">
                  <c:v>1860</c:v>
                </c:pt>
                <c:pt idx="12">
                  <c:v>1846</c:v>
                </c:pt>
                <c:pt idx="13">
                  <c:v>1836</c:v>
                </c:pt>
                <c:pt idx="14">
                  <c:v>1827</c:v>
                </c:pt>
                <c:pt idx="15">
                  <c:v>1810</c:v>
                </c:pt>
                <c:pt idx="16">
                  <c:v>1799</c:v>
                </c:pt>
                <c:pt idx="17">
                  <c:v>1792</c:v>
                </c:pt>
                <c:pt idx="18">
                  <c:v>1785</c:v>
                </c:pt>
                <c:pt idx="19">
                  <c:v>1777</c:v>
                </c:pt>
                <c:pt idx="20">
                  <c:v>1758</c:v>
                </c:pt>
                <c:pt idx="21">
                  <c:v>1733</c:v>
                </c:pt>
                <c:pt idx="22">
                  <c:v>1702</c:v>
                </c:pt>
                <c:pt idx="23">
                  <c:v>1691</c:v>
                </c:pt>
                <c:pt idx="24">
                  <c:v>1666</c:v>
                </c:pt>
                <c:pt idx="25">
                  <c:v>1652</c:v>
                </c:pt>
                <c:pt idx="26">
                  <c:v>1638</c:v>
                </c:pt>
                <c:pt idx="27">
                  <c:v>1611</c:v>
                </c:pt>
                <c:pt idx="28">
                  <c:v>1586</c:v>
                </c:pt>
                <c:pt idx="29">
                  <c:v>1555</c:v>
                </c:pt>
                <c:pt idx="30">
                  <c:v>1518</c:v>
                </c:pt>
                <c:pt idx="31">
                  <c:v>1483</c:v>
                </c:pt>
                <c:pt idx="32">
                  <c:v>1439</c:v>
                </c:pt>
                <c:pt idx="33">
                  <c:v>1409</c:v>
                </c:pt>
                <c:pt idx="34">
                  <c:v>1372</c:v>
                </c:pt>
                <c:pt idx="35">
                  <c:v>1331</c:v>
                </c:pt>
                <c:pt idx="36">
                  <c:v>1281</c:v>
                </c:pt>
                <c:pt idx="37">
                  <c:v>1236</c:v>
                </c:pt>
                <c:pt idx="38">
                  <c:v>1176</c:v>
                </c:pt>
                <c:pt idx="39">
                  <c:v>1130</c:v>
                </c:pt>
                <c:pt idx="40">
                  <c:v>1090</c:v>
                </c:pt>
                <c:pt idx="41">
                  <c:v>1046</c:v>
                </c:pt>
                <c:pt idx="42">
                  <c:v>999</c:v>
                </c:pt>
                <c:pt idx="43">
                  <c:v>920</c:v>
                </c:pt>
                <c:pt idx="44">
                  <c:v>856</c:v>
                </c:pt>
                <c:pt idx="45">
                  <c:v>781</c:v>
                </c:pt>
                <c:pt idx="46">
                  <c:v>704</c:v>
                </c:pt>
                <c:pt idx="47">
                  <c:v>675</c:v>
                </c:pt>
                <c:pt idx="48">
                  <c:v>629</c:v>
                </c:pt>
                <c:pt idx="49">
                  <c:v>565</c:v>
                </c:pt>
                <c:pt idx="50">
                  <c:v>481</c:v>
                </c:pt>
                <c:pt idx="51">
                  <c:v>409</c:v>
                </c:pt>
                <c:pt idx="52">
                  <c:v>350</c:v>
                </c:pt>
                <c:pt idx="53">
                  <c:v>295</c:v>
                </c:pt>
                <c:pt idx="54">
                  <c:v>266</c:v>
                </c:pt>
                <c:pt idx="55">
                  <c:v>227</c:v>
                </c:pt>
                <c:pt idx="56">
                  <c:v>194</c:v>
                </c:pt>
                <c:pt idx="57">
                  <c:v>159</c:v>
                </c:pt>
                <c:pt idx="58">
                  <c:v>130</c:v>
                </c:pt>
                <c:pt idx="59">
                  <c:v>111</c:v>
                </c:pt>
                <c:pt idx="60">
                  <c:v>86</c:v>
                </c:pt>
                <c:pt idx="61">
                  <c:v>75</c:v>
                </c:pt>
                <c:pt idx="62">
                  <c:v>62</c:v>
                </c:pt>
                <c:pt idx="63">
                  <c:v>51</c:v>
                </c:pt>
                <c:pt idx="64">
                  <c:v>36</c:v>
                </c:pt>
                <c:pt idx="65">
                  <c:v>29</c:v>
                </c:pt>
                <c:pt idx="66">
                  <c:v>18</c:v>
                </c:pt>
                <c:pt idx="67">
                  <c:v>14</c:v>
                </c:pt>
                <c:pt idx="68">
                  <c:v>8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D-4961-81AD-DD8F77624C1E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date'!$F$299:$F$397</c:f>
              <c:numCache>
                <c:formatCode>0</c:formatCode>
                <c:ptCount val="99"/>
                <c:pt idx="0">
                  <c:v>3384.3797809880421</c:v>
                </c:pt>
                <c:pt idx="1">
                  <c:v>3384.3797809880421</c:v>
                </c:pt>
                <c:pt idx="2">
                  <c:v>3383.5847657705208</c:v>
                </c:pt>
                <c:pt idx="3">
                  <c:v>3365.0344106950242</c:v>
                </c:pt>
                <c:pt idx="4">
                  <c:v>3325.5486548914682</c:v>
                </c:pt>
                <c:pt idx="5">
                  <c:v>3296.1330918431813</c:v>
                </c:pt>
                <c:pt idx="6">
                  <c:v>3254.7923005320749</c:v>
                </c:pt>
                <c:pt idx="7">
                  <c:v>3208.9464229883488</c:v>
                </c:pt>
                <c:pt idx="8">
                  <c:v>3177.1458142874981</c:v>
                </c:pt>
                <c:pt idx="9">
                  <c:v>3140.5751142815193</c:v>
                </c:pt>
                <c:pt idx="10">
                  <c:v>3104.2694193480484</c:v>
                </c:pt>
                <c:pt idx="11">
                  <c:v>3059.218557021843</c:v>
                </c:pt>
                <c:pt idx="12">
                  <c:v>3032.9830548436412</c:v>
                </c:pt>
                <c:pt idx="13">
                  <c:v>3000.1224258527618</c:v>
                </c:pt>
                <c:pt idx="14">
                  <c:v>2973.621918602053</c:v>
                </c:pt>
                <c:pt idx="15">
                  <c:v>2929.8960816383833</c:v>
                </c:pt>
                <c:pt idx="16">
                  <c:v>2886.1702446747136</c:v>
                </c:pt>
                <c:pt idx="17">
                  <c:v>2844.0344381460864</c:v>
                </c:pt>
                <c:pt idx="18">
                  <c:v>2810.1137888651788</c:v>
                </c:pt>
                <c:pt idx="19">
                  <c:v>2785.2033120495121</c:v>
                </c:pt>
                <c:pt idx="20">
                  <c:v>2740.9474649408285</c:v>
                </c:pt>
                <c:pt idx="21">
                  <c:v>2699.0766634847082</c:v>
                </c:pt>
                <c:pt idx="22">
                  <c:v>2648.1956895633471</c:v>
                </c:pt>
                <c:pt idx="23">
                  <c:v>2604.9998627446912</c:v>
                </c:pt>
                <c:pt idx="24">
                  <c:v>2566.309122158656</c:v>
                </c:pt>
                <c:pt idx="25">
                  <c:v>2522.8482902674937</c:v>
                </c:pt>
                <c:pt idx="26">
                  <c:v>2491.3126866391499</c:v>
                </c:pt>
                <c:pt idx="27">
                  <c:v>2455.5370018506928</c:v>
                </c:pt>
                <c:pt idx="28">
                  <c:v>2400.6809518417253</c:v>
                </c:pt>
                <c:pt idx="29">
                  <c:v>2348.2099474853217</c:v>
                </c:pt>
                <c:pt idx="30">
                  <c:v>2281.6936742860421</c:v>
                </c:pt>
                <c:pt idx="31">
                  <c:v>2214.6473909417482</c:v>
                </c:pt>
                <c:pt idx="32">
                  <c:v>2141.7709960022985</c:v>
                </c:pt>
                <c:pt idx="33">
                  <c:v>2094.6000930960367</c:v>
                </c:pt>
                <c:pt idx="34">
                  <c:v>2030.2038604768138</c:v>
                </c:pt>
                <c:pt idx="35">
                  <c:v>1944.872227129531</c:v>
                </c:pt>
                <c:pt idx="36">
                  <c:v>1849.7354060994858</c:v>
                </c:pt>
                <c:pt idx="37">
                  <c:v>1755.658605359469</c:v>
                </c:pt>
                <c:pt idx="38">
                  <c:v>1673.5070328822712</c:v>
                </c:pt>
                <c:pt idx="39">
                  <c:v>1602.7506785228782</c:v>
                </c:pt>
                <c:pt idx="40">
                  <c:v>1538.3544459036555</c:v>
                </c:pt>
                <c:pt idx="41">
                  <c:v>1473.6932082119256</c:v>
                </c:pt>
                <c:pt idx="42">
                  <c:v>1394.1916864597986</c:v>
                </c:pt>
                <c:pt idx="43">
                  <c:v>1290.8397081820337</c:v>
                </c:pt>
                <c:pt idx="44">
                  <c:v>1189.3427654118184</c:v>
                </c:pt>
                <c:pt idx="45">
                  <c:v>1089.7008581491527</c:v>
                </c:pt>
                <c:pt idx="46">
                  <c:v>989.2639356689657</c:v>
                </c:pt>
                <c:pt idx="47">
                  <c:v>930.69781464489893</c:v>
                </c:pt>
                <c:pt idx="48">
                  <c:v>856.23138927040668</c:v>
                </c:pt>
                <c:pt idx="49">
                  <c:v>770.36974577810963</c:v>
                </c:pt>
                <c:pt idx="50">
                  <c:v>682.12305663324878</c:v>
                </c:pt>
                <c:pt idx="51">
                  <c:v>597.32143343098005</c:v>
                </c:pt>
                <c:pt idx="52">
                  <c:v>525.50505878155877</c:v>
                </c:pt>
                <c:pt idx="53">
                  <c:v>436.99336456419087</c:v>
                </c:pt>
                <c:pt idx="54">
                  <c:v>395.65257325308488</c:v>
                </c:pt>
                <c:pt idx="55">
                  <c:v>351.66173121690798</c:v>
                </c:pt>
                <c:pt idx="56">
                  <c:v>302.63579280309636</c:v>
                </c:pt>
                <c:pt idx="57">
                  <c:v>256.52491018686277</c:v>
                </c:pt>
                <c:pt idx="58">
                  <c:v>208.02898191806537</c:v>
                </c:pt>
                <c:pt idx="59">
                  <c:v>172.25329712960828</c:v>
                </c:pt>
                <c:pt idx="60">
                  <c:v>137.80263770368663</c:v>
                </c:pt>
                <c:pt idx="61">
                  <c:v>117.66225219314781</c:v>
                </c:pt>
                <c:pt idx="62">
                  <c:v>97.786871755116081</c:v>
                </c:pt>
                <c:pt idx="63">
                  <c:v>78.706506534605623</c:v>
                </c:pt>
                <c:pt idx="64">
                  <c:v>62.80620218418025</c:v>
                </c:pt>
                <c:pt idx="65">
                  <c:v>53.531024646432108</c:v>
                </c:pt>
                <c:pt idx="66">
                  <c:v>43.725836963669792</c:v>
                </c:pt>
                <c:pt idx="67">
                  <c:v>34.715664498428744</c:v>
                </c:pt>
                <c:pt idx="68">
                  <c:v>27.030517395723145</c:v>
                </c:pt>
                <c:pt idx="69">
                  <c:v>21.995421018088443</c:v>
                </c:pt>
                <c:pt idx="70">
                  <c:v>14.840284060397021</c:v>
                </c:pt>
                <c:pt idx="71">
                  <c:v>8.480162320226869</c:v>
                </c:pt>
                <c:pt idx="72">
                  <c:v>4.7700913051276137</c:v>
                </c:pt>
                <c:pt idx="73">
                  <c:v>1.8550355075496276</c:v>
                </c:pt>
                <c:pt idx="74">
                  <c:v>1.0600202900283586</c:v>
                </c:pt>
                <c:pt idx="75">
                  <c:v>1.0600202900283586</c:v>
                </c:pt>
                <c:pt idx="76">
                  <c:v>0.53001014501417931</c:v>
                </c:pt>
                <c:pt idx="77">
                  <c:v>0.53001014501417931</c:v>
                </c:pt>
                <c:pt idx="78">
                  <c:v>0.53001014501417931</c:v>
                </c:pt>
                <c:pt idx="79">
                  <c:v>0.26500507250708966</c:v>
                </c:pt>
                <c:pt idx="80">
                  <c:v>0.26500507250708966</c:v>
                </c:pt>
                <c:pt idx="81">
                  <c:v>0.26500507250708966</c:v>
                </c:pt>
                <c:pt idx="82">
                  <c:v>0.26500507250708966</c:v>
                </c:pt>
                <c:pt idx="83">
                  <c:v>0.26500507250708966</c:v>
                </c:pt>
                <c:pt idx="84">
                  <c:v>0.26500507250708966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D-4961-81AD-DD8F77624C1E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date'!$G$299:$G$397</c:f>
              <c:numCache>
                <c:formatCode>0</c:formatCode>
                <c:ptCount val="99"/>
                <c:pt idx="0">
                  <c:v>1610.4616010897823</c:v>
                </c:pt>
                <c:pt idx="1">
                  <c:v>1610.4616010897823</c:v>
                </c:pt>
                <c:pt idx="2">
                  <c:v>1610.0832920455987</c:v>
                </c:pt>
                <c:pt idx="3">
                  <c:v>1601.256081014647</c:v>
                </c:pt>
                <c:pt idx="4">
                  <c:v>1582.4667318201925</c:v>
                </c:pt>
                <c:pt idx="5">
                  <c:v>1568.4692971853976</c:v>
                </c:pt>
                <c:pt idx="6">
                  <c:v>1548.797226887848</c:v>
                </c:pt>
                <c:pt idx="7">
                  <c:v>1526.9814053399243</c:v>
                </c:pt>
                <c:pt idx="8">
                  <c:v>1511.8490435725785</c:v>
                </c:pt>
                <c:pt idx="9">
                  <c:v>1494.4468275401307</c:v>
                </c:pt>
                <c:pt idx="10">
                  <c:v>1477.1707145224109</c:v>
                </c:pt>
                <c:pt idx="11">
                  <c:v>1455.7332020186709</c:v>
                </c:pt>
                <c:pt idx="12">
                  <c:v>1443.2490035606106</c:v>
                </c:pt>
                <c:pt idx="13">
                  <c:v>1427.6122297343534</c:v>
                </c:pt>
                <c:pt idx="14">
                  <c:v>1415.0019282615651</c:v>
                </c:pt>
                <c:pt idx="15">
                  <c:v>1394.1949308314645</c:v>
                </c:pt>
                <c:pt idx="16">
                  <c:v>1373.3879334013639</c:v>
                </c:pt>
                <c:pt idx="17">
                  <c:v>1353.3375540596307</c:v>
                </c:pt>
                <c:pt idx="18">
                  <c:v>1337.1963681744619</c:v>
                </c:pt>
                <c:pt idx="19">
                  <c:v>1325.3426847900409</c:v>
                </c:pt>
                <c:pt idx="20">
                  <c:v>1304.2834813304846</c:v>
                </c:pt>
                <c:pt idx="21">
                  <c:v>1284.3592050034792</c:v>
                </c:pt>
                <c:pt idx="22">
                  <c:v>1260.1474261757257</c:v>
                </c:pt>
                <c:pt idx="23">
                  <c:v>1239.592634775081</c:v>
                </c:pt>
                <c:pt idx="24">
                  <c:v>1221.1815946248103</c:v>
                </c:pt>
                <c:pt idx="25">
                  <c:v>1200.5007002094376</c:v>
                </c:pt>
                <c:pt idx="26">
                  <c:v>1185.4944414568197</c:v>
                </c:pt>
                <c:pt idx="27">
                  <c:v>1168.4705344685556</c:v>
                </c:pt>
                <c:pt idx="28">
                  <c:v>1142.367210419884</c:v>
                </c:pt>
                <c:pt idx="29">
                  <c:v>1117.3988135037632</c:v>
                </c:pt>
                <c:pt idx="30">
                  <c:v>1085.7469568070649</c:v>
                </c:pt>
                <c:pt idx="31">
                  <c:v>1053.8428940809108</c:v>
                </c:pt>
                <c:pt idx="32">
                  <c:v>1019.1645650307431</c:v>
                </c:pt>
                <c:pt idx="33">
                  <c:v>996.71822840918014</c:v>
                </c:pt>
                <c:pt idx="34">
                  <c:v>966.07519583030478</c:v>
                </c:pt>
                <c:pt idx="35">
                  <c:v>925.47002508792673</c:v>
                </c:pt>
                <c:pt idx="36">
                  <c:v>880.19904280061712</c:v>
                </c:pt>
                <c:pt idx="37">
                  <c:v>835.4324725722189</c:v>
                </c:pt>
                <c:pt idx="38">
                  <c:v>796.34053800657546</c:v>
                </c:pt>
                <c:pt idx="39">
                  <c:v>762.67103307423099</c:v>
                </c:pt>
                <c:pt idx="40">
                  <c:v>732.02800049535563</c:v>
                </c:pt>
                <c:pt idx="41">
                  <c:v>701.25886490175242</c:v>
                </c:pt>
                <c:pt idx="42">
                  <c:v>663.42796048338778</c:v>
                </c:pt>
                <c:pt idx="43">
                  <c:v>614.24778473951369</c:v>
                </c:pt>
                <c:pt idx="44">
                  <c:v>565.95033009873487</c:v>
                </c:pt>
                <c:pt idx="45">
                  <c:v>518.53559656105119</c:v>
                </c:pt>
                <c:pt idx="46">
                  <c:v>470.74255397918387</c:v>
                </c:pt>
                <c:pt idx="47">
                  <c:v>442.87378772432191</c:v>
                </c:pt>
                <c:pt idx="48">
                  <c:v>407.43884058578709</c:v>
                </c:pt>
                <c:pt idx="49">
                  <c:v>366.58146381395329</c:v>
                </c:pt>
                <c:pt idx="50">
                  <c:v>324.58915990956854</c:v>
                </c:pt>
                <c:pt idx="51">
                  <c:v>284.23619519664624</c:v>
                </c:pt>
                <c:pt idx="52">
                  <c:v>250.06227820539021</c:v>
                </c:pt>
                <c:pt idx="53">
                  <c:v>207.94387128627758</c:v>
                </c:pt>
                <c:pt idx="54">
                  <c:v>188.27180098872799</c:v>
                </c:pt>
                <c:pt idx="55">
                  <c:v>167.33870054389953</c:v>
                </c:pt>
                <c:pt idx="56">
                  <c:v>144.00964281924135</c:v>
                </c:pt>
                <c:pt idx="57">
                  <c:v>122.06771825658987</c:v>
                </c:pt>
                <c:pt idx="58">
                  <c:v>98.990866561387449</c:v>
                </c:pt>
                <c:pt idx="59">
                  <c:v>81.966959573123361</c:v>
                </c:pt>
                <c:pt idx="60">
                  <c:v>65.573567658498689</c:v>
                </c:pt>
                <c:pt idx="61">
                  <c:v>55.989738539179655</c:v>
                </c:pt>
                <c:pt idx="62">
                  <c:v>46.532012434588495</c:v>
                </c:pt>
                <c:pt idx="63">
                  <c:v>37.452595374180987</c:v>
                </c:pt>
                <c:pt idx="64">
                  <c:v>29.886414490508059</c:v>
                </c:pt>
                <c:pt idx="65">
                  <c:v>25.472808975032184</c:v>
                </c:pt>
                <c:pt idx="66">
                  <c:v>20.806997430100548</c:v>
                </c:pt>
                <c:pt idx="67">
                  <c:v>16.519494929352554</c:v>
                </c:pt>
                <c:pt idx="68">
                  <c:v>12.862507502243975</c:v>
                </c:pt>
                <c:pt idx="69">
                  <c:v>10.466550222414215</c:v>
                </c:pt>
                <c:pt idx="70">
                  <c:v>7.0617688247613977</c:v>
                </c:pt>
                <c:pt idx="71">
                  <c:v>4.0352964712922272</c:v>
                </c:pt>
                <c:pt idx="72">
                  <c:v>2.2698542651018778</c:v>
                </c:pt>
                <c:pt idx="73">
                  <c:v>0.88272110309517471</c:v>
                </c:pt>
                <c:pt idx="74">
                  <c:v>0.5044120589115284</c:v>
                </c:pt>
                <c:pt idx="75">
                  <c:v>0.5044120589115284</c:v>
                </c:pt>
                <c:pt idx="76">
                  <c:v>0.2522060294557642</c:v>
                </c:pt>
                <c:pt idx="77">
                  <c:v>0.2522060294557642</c:v>
                </c:pt>
                <c:pt idx="78">
                  <c:v>0.2522060294557642</c:v>
                </c:pt>
                <c:pt idx="79">
                  <c:v>0.1261030147278821</c:v>
                </c:pt>
                <c:pt idx="80">
                  <c:v>0.1261030147278821</c:v>
                </c:pt>
                <c:pt idx="81">
                  <c:v>0.1261030147278821</c:v>
                </c:pt>
                <c:pt idx="82">
                  <c:v>0.1261030147278821</c:v>
                </c:pt>
                <c:pt idx="83">
                  <c:v>0.1261030147278821</c:v>
                </c:pt>
                <c:pt idx="84">
                  <c:v>0.1261030147278821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D-4961-81AD-DD8F77624C1E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date'!$H$299:$H$397</c:f>
              <c:numCache>
                <c:formatCode>0</c:formatCode>
                <c:ptCount val="99"/>
                <c:pt idx="0">
                  <c:v>2458.9517161670974</c:v>
                </c:pt>
                <c:pt idx="1">
                  <c:v>2458.9517161670974</c:v>
                </c:pt>
                <c:pt idx="2">
                  <c:v>2458.3740906758671</c:v>
                </c:pt>
                <c:pt idx="3">
                  <c:v>2444.896162547162</c:v>
                </c:pt>
                <c:pt idx="4">
                  <c:v>2416.2074298160605</c:v>
                </c:pt>
                <c:pt idx="5">
                  <c:v>2394.8352866405417</c:v>
                </c:pt>
                <c:pt idx="6">
                  <c:v>2364.7987610965697</c:v>
                </c:pt>
                <c:pt idx="7">
                  <c:v>2331.4890244356266</c:v>
                </c:pt>
                <c:pt idx="8">
                  <c:v>2308.3840047864173</c:v>
                </c:pt>
                <c:pt idx="9">
                  <c:v>2281.8132321898265</c:v>
                </c:pt>
                <c:pt idx="10">
                  <c:v>2255.4350014236456</c:v>
                </c:pt>
                <c:pt idx="11">
                  <c:v>2222.7028902539328</c:v>
                </c:pt>
                <c:pt idx="12">
                  <c:v>2203.6412490433349</c:v>
                </c:pt>
                <c:pt idx="13">
                  <c:v>2179.7660620724855</c:v>
                </c:pt>
                <c:pt idx="14">
                  <c:v>2160.5118790314777</c:v>
                </c:pt>
                <c:pt idx="15">
                  <c:v>2128.742477013815</c:v>
                </c:pt>
                <c:pt idx="16">
                  <c:v>2096.9730749961523</c:v>
                </c:pt>
                <c:pt idx="17">
                  <c:v>2066.3589239609501</c:v>
                </c:pt>
                <c:pt idx="18">
                  <c:v>2041.71356966846</c:v>
                </c:pt>
                <c:pt idx="19">
                  <c:v>2023.6146376099127</c:v>
                </c:pt>
                <c:pt idx="20">
                  <c:v>1991.4601519314299</c:v>
                </c:pt>
                <c:pt idx="21">
                  <c:v>1961.0385427266376</c:v>
                </c:pt>
                <c:pt idx="22">
                  <c:v>1924.0705112879027</c:v>
                </c:pt>
                <c:pt idx="23">
                  <c:v>1892.6861929310601</c:v>
                </c:pt>
                <c:pt idx="24">
                  <c:v>1864.5750856911889</c:v>
                </c:pt>
                <c:pt idx="25">
                  <c:v>1832.9982255039363</c:v>
                </c:pt>
                <c:pt idx="26">
                  <c:v>1810.085747685137</c:v>
                </c:pt>
                <c:pt idx="27">
                  <c:v>1784.0926005797764</c:v>
                </c:pt>
                <c:pt idx="28">
                  <c:v>1744.2364416848905</c:v>
                </c:pt>
                <c:pt idx="29">
                  <c:v>1706.1131592636953</c:v>
                </c:pt>
                <c:pt idx="30">
                  <c:v>1657.7851598307659</c:v>
                </c:pt>
                <c:pt idx="31">
                  <c:v>1609.0720767370162</c:v>
                </c:pt>
                <c:pt idx="32">
                  <c:v>1556.123073374245</c:v>
                </c:pt>
                <c:pt idx="33">
                  <c:v>1521.8506275612513</c:v>
                </c:pt>
                <c:pt idx="34">
                  <c:v>1475.0629627716023</c:v>
                </c:pt>
                <c:pt idx="35">
                  <c:v>1413.0644933795575</c:v>
                </c:pt>
                <c:pt idx="36">
                  <c:v>1343.9419762623397</c:v>
                </c:pt>
                <c:pt idx="37">
                  <c:v>1275.5896264667624</c:v>
                </c:pt>
                <c:pt idx="38">
                  <c:v>1215.9016590396384</c:v>
                </c:pt>
                <c:pt idx="39">
                  <c:v>1164.4929903201478</c:v>
                </c:pt>
                <c:pt idx="40">
                  <c:v>1117.7053255304988</c:v>
                </c:pt>
                <c:pt idx="41">
                  <c:v>1070.72511891044</c:v>
                </c:pt>
                <c:pt idx="42">
                  <c:v>1012.9625697874168</c:v>
                </c:pt>
                <c:pt idx="43">
                  <c:v>937.87125592748669</c:v>
                </c:pt>
                <c:pt idx="44">
                  <c:v>864.12773488042706</c:v>
                </c:pt>
                <c:pt idx="45">
                  <c:v>791.73200664623801</c:v>
                </c:pt>
                <c:pt idx="46">
                  <c:v>718.75865292081869</c:v>
                </c:pt>
                <c:pt idx="47">
                  <c:v>676.20690840019154</c:v>
                </c:pt>
                <c:pt idx="48">
                  <c:v>622.10265405495988</c:v>
                </c:pt>
                <c:pt idx="49">
                  <c:v>559.71910100209482</c:v>
                </c:pt>
                <c:pt idx="50">
                  <c:v>495.60267147553907</c:v>
                </c:pt>
                <c:pt idx="51">
                  <c:v>433.98928574431432</c:v>
                </c:pt>
                <c:pt idx="52">
                  <c:v>381.81044970318334</c:v>
                </c:pt>
                <c:pt idx="53">
                  <c:v>317.50147834621754</c:v>
                </c:pt>
                <c:pt idx="54">
                  <c:v>287.46495280224548</c:v>
                </c:pt>
                <c:pt idx="55">
                  <c:v>255.50300895417263</c:v>
                </c:pt>
                <c:pt idx="56">
                  <c:v>219.88277032830831</c:v>
                </c:pt>
                <c:pt idx="57">
                  <c:v>186.38049183695486</c:v>
                </c:pt>
                <c:pt idx="58">
                  <c:v>151.1453368719107</c:v>
                </c:pt>
                <c:pt idx="59">
                  <c:v>125.15218976655026</c:v>
                </c:pt>
                <c:pt idx="60">
                  <c:v>100.12175181324021</c:v>
                </c:pt>
                <c:pt idx="61">
                  <c:v>85.488572702074336</c:v>
                </c:pt>
                <c:pt idx="62">
                  <c:v>71.047935421318542</c:v>
                </c:pt>
                <c:pt idx="63">
                  <c:v>57.184923631792969</c:v>
                </c:pt>
                <c:pt idx="64">
                  <c:v>45.632413807188328</c:v>
                </c:pt>
                <c:pt idx="65">
                  <c:v>38.893449742835621</c:v>
                </c:pt>
                <c:pt idx="66">
                  <c:v>31.76940201766276</c:v>
                </c:pt>
                <c:pt idx="67">
                  <c:v>25.222979783720131</c:v>
                </c:pt>
                <c:pt idx="68">
                  <c:v>19.639266701827889</c:v>
                </c:pt>
                <c:pt idx="69">
                  <c:v>15.980971924036419</c:v>
                </c:pt>
                <c:pt idx="70">
                  <c:v>10.78234250296433</c:v>
                </c:pt>
                <c:pt idx="71">
                  <c:v>6.1613385731224746</c:v>
                </c:pt>
                <c:pt idx="72">
                  <c:v>3.4657529473813922</c:v>
                </c:pt>
                <c:pt idx="73">
                  <c:v>1.3477928128705412</c:v>
                </c:pt>
                <c:pt idx="74">
                  <c:v>0.77016732164030932</c:v>
                </c:pt>
                <c:pt idx="75">
                  <c:v>0.77016732164030932</c:v>
                </c:pt>
                <c:pt idx="76">
                  <c:v>0.38508366082015466</c:v>
                </c:pt>
                <c:pt idx="77">
                  <c:v>0.38508366082015466</c:v>
                </c:pt>
                <c:pt idx="78">
                  <c:v>0.38508366082015466</c:v>
                </c:pt>
                <c:pt idx="79">
                  <c:v>0.19254183041007733</c:v>
                </c:pt>
                <c:pt idx="80">
                  <c:v>0.19254183041007733</c:v>
                </c:pt>
                <c:pt idx="81">
                  <c:v>0.19254183041007733</c:v>
                </c:pt>
                <c:pt idx="82">
                  <c:v>0.19254183041007733</c:v>
                </c:pt>
                <c:pt idx="83">
                  <c:v>0.19254183041007733</c:v>
                </c:pt>
                <c:pt idx="84">
                  <c:v>0.19254183041007733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9D-4961-81AD-DD8F7762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65472"/>
        <c:axId val="728257272"/>
      </c:lineChart>
      <c:dateAx>
        <c:axId val="728265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7272"/>
        <c:crosses val="autoZero"/>
        <c:auto val="1"/>
        <c:lblOffset val="100"/>
        <c:baseTimeUnit val="days"/>
      </c:dateAx>
      <c:valAx>
        <c:axId val="7282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Flintshire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date'!$C$794:$C$892</c:f>
              <c:numCache>
                <c:formatCode>General</c:formatCode>
                <c:ptCount val="99"/>
                <c:pt idx="0">
                  <c:v>412</c:v>
                </c:pt>
                <c:pt idx="1">
                  <c:v>412</c:v>
                </c:pt>
                <c:pt idx="2">
                  <c:v>412</c:v>
                </c:pt>
                <c:pt idx="3">
                  <c:v>412</c:v>
                </c:pt>
                <c:pt idx="4">
                  <c:v>407</c:v>
                </c:pt>
                <c:pt idx="5">
                  <c:v>403</c:v>
                </c:pt>
                <c:pt idx="6">
                  <c:v>402</c:v>
                </c:pt>
                <c:pt idx="7">
                  <c:v>389</c:v>
                </c:pt>
                <c:pt idx="8">
                  <c:v>380</c:v>
                </c:pt>
                <c:pt idx="9">
                  <c:v>371</c:v>
                </c:pt>
                <c:pt idx="10">
                  <c:v>365</c:v>
                </c:pt>
                <c:pt idx="11">
                  <c:v>358</c:v>
                </c:pt>
                <c:pt idx="12">
                  <c:v>355</c:v>
                </c:pt>
                <c:pt idx="13">
                  <c:v>320</c:v>
                </c:pt>
                <c:pt idx="14">
                  <c:v>316</c:v>
                </c:pt>
                <c:pt idx="15">
                  <c:v>313</c:v>
                </c:pt>
                <c:pt idx="16">
                  <c:v>310</c:v>
                </c:pt>
                <c:pt idx="17">
                  <c:v>304</c:v>
                </c:pt>
                <c:pt idx="18">
                  <c:v>281</c:v>
                </c:pt>
                <c:pt idx="19">
                  <c:v>281</c:v>
                </c:pt>
                <c:pt idx="20">
                  <c:v>257</c:v>
                </c:pt>
                <c:pt idx="21">
                  <c:v>245</c:v>
                </c:pt>
                <c:pt idx="22">
                  <c:v>235</c:v>
                </c:pt>
                <c:pt idx="23">
                  <c:v>230</c:v>
                </c:pt>
                <c:pt idx="24">
                  <c:v>227</c:v>
                </c:pt>
                <c:pt idx="25">
                  <c:v>221</c:v>
                </c:pt>
                <c:pt idx="26">
                  <c:v>219</c:v>
                </c:pt>
                <c:pt idx="27">
                  <c:v>218</c:v>
                </c:pt>
                <c:pt idx="28">
                  <c:v>213</c:v>
                </c:pt>
                <c:pt idx="29">
                  <c:v>209</c:v>
                </c:pt>
                <c:pt idx="30">
                  <c:v>205</c:v>
                </c:pt>
                <c:pt idx="31">
                  <c:v>195</c:v>
                </c:pt>
                <c:pt idx="32">
                  <c:v>181</c:v>
                </c:pt>
                <c:pt idx="33">
                  <c:v>179</c:v>
                </c:pt>
                <c:pt idx="34">
                  <c:v>174</c:v>
                </c:pt>
                <c:pt idx="35">
                  <c:v>164</c:v>
                </c:pt>
                <c:pt idx="36">
                  <c:v>155</c:v>
                </c:pt>
                <c:pt idx="37">
                  <c:v>146</c:v>
                </c:pt>
                <c:pt idx="38">
                  <c:v>134</c:v>
                </c:pt>
                <c:pt idx="39">
                  <c:v>131</c:v>
                </c:pt>
                <c:pt idx="40">
                  <c:v>126</c:v>
                </c:pt>
                <c:pt idx="41">
                  <c:v>117</c:v>
                </c:pt>
                <c:pt idx="42">
                  <c:v>110</c:v>
                </c:pt>
                <c:pt idx="43">
                  <c:v>101</c:v>
                </c:pt>
                <c:pt idx="44">
                  <c:v>91</c:v>
                </c:pt>
                <c:pt idx="45">
                  <c:v>77</c:v>
                </c:pt>
                <c:pt idx="46">
                  <c:v>68</c:v>
                </c:pt>
                <c:pt idx="47">
                  <c:v>66</c:v>
                </c:pt>
                <c:pt idx="48">
                  <c:v>60</c:v>
                </c:pt>
                <c:pt idx="49">
                  <c:v>54</c:v>
                </c:pt>
                <c:pt idx="50">
                  <c:v>46</c:v>
                </c:pt>
                <c:pt idx="51">
                  <c:v>39</c:v>
                </c:pt>
                <c:pt idx="52">
                  <c:v>31</c:v>
                </c:pt>
                <c:pt idx="53">
                  <c:v>21</c:v>
                </c:pt>
                <c:pt idx="54">
                  <c:v>19</c:v>
                </c:pt>
                <c:pt idx="55">
                  <c:v>18</c:v>
                </c:pt>
                <c:pt idx="56">
                  <c:v>15</c:v>
                </c:pt>
                <c:pt idx="57">
                  <c:v>10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6-4172-8602-F1FF76AA5DE1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date'!$H$794:$H$892</c:f>
              <c:numCache>
                <c:formatCode>0</c:formatCode>
                <c:ptCount val="99"/>
                <c:pt idx="0">
                  <c:v>591.46439202879844</c:v>
                </c:pt>
                <c:pt idx="1">
                  <c:v>591.46439202879844</c:v>
                </c:pt>
                <c:pt idx="2">
                  <c:v>591.32545277767588</c:v>
                </c:pt>
                <c:pt idx="3">
                  <c:v>588.08353691814909</c:v>
                </c:pt>
                <c:pt idx="4">
                  <c:v>581.18288744572794</c:v>
                </c:pt>
                <c:pt idx="5">
                  <c:v>576.04213515419269</c:v>
                </c:pt>
                <c:pt idx="6">
                  <c:v>568.81729409581885</c:v>
                </c:pt>
                <c:pt idx="7">
                  <c:v>560.80513061441707</c:v>
                </c:pt>
                <c:pt idx="8">
                  <c:v>555.24756056951412</c:v>
                </c:pt>
                <c:pt idx="9">
                  <c:v>548.85635501787567</c:v>
                </c:pt>
                <c:pt idx="10">
                  <c:v>542.51146254994478</c:v>
                </c:pt>
                <c:pt idx="11">
                  <c:v>534.63823831966556</c:v>
                </c:pt>
                <c:pt idx="12">
                  <c:v>530.05324303262057</c:v>
                </c:pt>
                <c:pt idx="13">
                  <c:v>524.31042065288761</c:v>
                </c:pt>
                <c:pt idx="14">
                  <c:v>519.67911228213507</c:v>
                </c:pt>
                <c:pt idx="15">
                  <c:v>512.03745347039353</c:v>
                </c:pt>
                <c:pt idx="16">
                  <c:v>504.39579465865194</c:v>
                </c:pt>
                <c:pt idx="17">
                  <c:v>497.03201434915547</c:v>
                </c:pt>
                <c:pt idx="18">
                  <c:v>491.10393963459234</c:v>
                </c:pt>
                <c:pt idx="19">
                  <c:v>486.75050976608497</c:v>
                </c:pt>
                <c:pt idx="20">
                  <c:v>479.01622478692838</c:v>
                </c:pt>
                <c:pt idx="21">
                  <c:v>471.69875756113947</c:v>
                </c:pt>
                <c:pt idx="22">
                  <c:v>462.80664548929468</c:v>
                </c:pt>
                <c:pt idx="23">
                  <c:v>455.25761284496815</c:v>
                </c:pt>
                <c:pt idx="24">
                  <c:v>448.49590262366956</c:v>
                </c:pt>
                <c:pt idx="25">
                  <c:v>440.90055689563553</c:v>
                </c:pt>
                <c:pt idx="26">
                  <c:v>435.38929993444009</c:v>
                </c:pt>
                <c:pt idx="27">
                  <c:v>429.1370336339242</c:v>
                </c:pt>
                <c:pt idx="28">
                  <c:v>419.55022530646659</c:v>
                </c:pt>
                <c:pt idx="29">
                  <c:v>410.38023473237672</c:v>
                </c:pt>
                <c:pt idx="30">
                  <c:v>398.75565072178802</c:v>
                </c:pt>
                <c:pt idx="31">
                  <c:v>387.03844054378425</c:v>
                </c:pt>
                <c:pt idx="32">
                  <c:v>374.30234252421491</c:v>
                </c:pt>
                <c:pt idx="33">
                  <c:v>366.05861362427555</c:v>
                </c:pt>
                <c:pt idx="34">
                  <c:v>354.80453428334704</c:v>
                </c:pt>
                <c:pt idx="35">
                  <c:v>339.89172132952405</c:v>
                </c:pt>
                <c:pt idx="36">
                  <c:v>323.26532427852266</c:v>
                </c:pt>
                <c:pt idx="37">
                  <c:v>306.82417956235139</c:v>
                </c:pt>
                <c:pt idx="38">
                  <c:v>292.46712361301871</c:v>
                </c:pt>
                <c:pt idx="39">
                  <c:v>280.10153026310962</c:v>
                </c:pt>
                <c:pt idx="40">
                  <c:v>268.84745092218111</c:v>
                </c:pt>
                <c:pt idx="41">
                  <c:v>257.54705849754509</c:v>
                </c:pt>
                <c:pt idx="42">
                  <c:v>243.65313338528765</c:v>
                </c:pt>
                <c:pt idx="43">
                  <c:v>225.59103073935299</c:v>
                </c:pt>
                <c:pt idx="44">
                  <c:v>207.85311967937102</c:v>
                </c:pt>
                <c:pt idx="45">
                  <c:v>190.43940020534171</c:v>
                </c:pt>
                <c:pt idx="46">
                  <c:v>172.88674148018984</c:v>
                </c:pt>
                <c:pt idx="47">
                  <c:v>162.65154998082687</c:v>
                </c:pt>
                <c:pt idx="48">
                  <c:v>149.63757345901243</c:v>
                </c:pt>
                <c:pt idx="49">
                  <c:v>134.6321343377744</c:v>
                </c:pt>
                <c:pt idx="50">
                  <c:v>119.20987746316868</c:v>
                </c:pt>
                <c:pt idx="51">
                  <c:v>104.38969067676076</c:v>
                </c:pt>
                <c:pt idx="52">
                  <c:v>91.838844992021549</c:v>
                </c:pt>
                <c:pt idx="53">
                  <c:v>76.370275033708296</c:v>
                </c:pt>
                <c:pt idx="54">
                  <c:v>69.145433975334427</c:v>
                </c:pt>
                <c:pt idx="55">
                  <c:v>61.457462079885325</c:v>
                </c:pt>
                <c:pt idx="56">
                  <c:v>52.889541593993251</c:v>
                </c:pt>
                <c:pt idx="57">
                  <c:v>44.831065028883948</c:v>
                </c:pt>
                <c:pt idx="58">
                  <c:v>36.355770710406922</c:v>
                </c:pt>
                <c:pt idx="59">
                  <c:v>30.10350440989108</c:v>
                </c:pt>
                <c:pt idx="60">
                  <c:v>24.082803527912866</c:v>
                </c:pt>
                <c:pt idx="61">
                  <c:v>20.563009166140983</c:v>
                </c:pt>
                <c:pt idx="62">
                  <c:v>17.089527888076628</c:v>
                </c:pt>
                <c:pt idx="63">
                  <c:v>13.754985861134847</c:v>
                </c:pt>
                <c:pt idx="64">
                  <c:v>10.976200838683363</c:v>
                </c:pt>
                <c:pt idx="65">
                  <c:v>9.3552429089199975</c:v>
                </c:pt>
                <c:pt idx="66">
                  <c:v>7.641658811741582</c:v>
                </c:pt>
                <c:pt idx="67">
                  <c:v>6.0670139656857405</c:v>
                </c:pt>
                <c:pt idx="68">
                  <c:v>4.7239345381675228</c:v>
                </c:pt>
                <c:pt idx="69">
                  <c:v>3.843985947724553</c:v>
                </c:pt>
                <c:pt idx="70">
                  <c:v>2.5935326876213853</c:v>
                </c:pt>
                <c:pt idx="71">
                  <c:v>1.4820186786407916</c:v>
                </c:pt>
                <c:pt idx="72">
                  <c:v>0.83363550673544529</c:v>
                </c:pt>
                <c:pt idx="73">
                  <c:v>0.32419158595267317</c:v>
                </c:pt>
                <c:pt idx="74">
                  <c:v>0.18525233483009895</c:v>
                </c:pt>
                <c:pt idx="75">
                  <c:v>0.18525233483009895</c:v>
                </c:pt>
                <c:pt idx="76">
                  <c:v>9.2626167415049476E-2</c:v>
                </c:pt>
                <c:pt idx="77">
                  <c:v>9.2626167415049476E-2</c:v>
                </c:pt>
                <c:pt idx="78">
                  <c:v>9.2626167415049476E-2</c:v>
                </c:pt>
                <c:pt idx="79">
                  <c:v>4.6313083707524738E-2</c:v>
                </c:pt>
                <c:pt idx="80">
                  <c:v>4.6313083707524738E-2</c:v>
                </c:pt>
                <c:pt idx="81">
                  <c:v>4.6313083707524738E-2</c:v>
                </c:pt>
                <c:pt idx="82">
                  <c:v>4.6313083707524738E-2</c:v>
                </c:pt>
                <c:pt idx="83">
                  <c:v>4.6313083707524738E-2</c:v>
                </c:pt>
                <c:pt idx="84">
                  <c:v>4.6313083707524738E-2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6-4172-8602-F1FF76AA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33672"/>
        <c:axId val="757830720"/>
      </c:lineChart>
      <c:dateAx>
        <c:axId val="757833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0720"/>
        <c:crosses val="autoZero"/>
        <c:auto val="1"/>
        <c:lblOffset val="100"/>
        <c:baseTimeUnit val="days"/>
      </c:dateAx>
      <c:valAx>
        <c:axId val="7578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Gwynedd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date'!$C$893:$C$991</c:f>
              <c:numCache>
                <c:formatCode>General</c:formatCode>
                <c:ptCount val="99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374</c:v>
                </c:pt>
                <c:pt idx="4">
                  <c:v>365</c:v>
                </c:pt>
                <c:pt idx="5">
                  <c:v>352</c:v>
                </c:pt>
                <c:pt idx="6">
                  <c:v>342</c:v>
                </c:pt>
                <c:pt idx="7">
                  <c:v>334</c:v>
                </c:pt>
                <c:pt idx="8">
                  <c:v>327</c:v>
                </c:pt>
                <c:pt idx="9">
                  <c:v>320</c:v>
                </c:pt>
                <c:pt idx="10">
                  <c:v>318</c:v>
                </c:pt>
                <c:pt idx="11">
                  <c:v>313</c:v>
                </c:pt>
                <c:pt idx="12">
                  <c:v>308</c:v>
                </c:pt>
                <c:pt idx="13">
                  <c:v>304</c:v>
                </c:pt>
                <c:pt idx="14">
                  <c:v>297</c:v>
                </c:pt>
                <c:pt idx="15">
                  <c:v>287</c:v>
                </c:pt>
                <c:pt idx="16">
                  <c:v>272</c:v>
                </c:pt>
                <c:pt idx="17">
                  <c:v>261</c:v>
                </c:pt>
                <c:pt idx="18">
                  <c:v>252</c:v>
                </c:pt>
                <c:pt idx="19">
                  <c:v>252</c:v>
                </c:pt>
                <c:pt idx="20">
                  <c:v>249</c:v>
                </c:pt>
                <c:pt idx="21">
                  <c:v>245</c:v>
                </c:pt>
                <c:pt idx="22">
                  <c:v>241</c:v>
                </c:pt>
                <c:pt idx="23">
                  <c:v>236</c:v>
                </c:pt>
                <c:pt idx="24">
                  <c:v>231</c:v>
                </c:pt>
                <c:pt idx="25">
                  <c:v>224</c:v>
                </c:pt>
                <c:pt idx="26">
                  <c:v>215</c:v>
                </c:pt>
                <c:pt idx="27">
                  <c:v>209</c:v>
                </c:pt>
                <c:pt idx="28">
                  <c:v>201</c:v>
                </c:pt>
                <c:pt idx="29">
                  <c:v>192</c:v>
                </c:pt>
                <c:pt idx="30">
                  <c:v>186</c:v>
                </c:pt>
                <c:pt idx="31">
                  <c:v>180</c:v>
                </c:pt>
                <c:pt idx="32">
                  <c:v>170</c:v>
                </c:pt>
                <c:pt idx="33">
                  <c:v>164</c:v>
                </c:pt>
                <c:pt idx="34">
                  <c:v>147</c:v>
                </c:pt>
                <c:pt idx="35">
                  <c:v>140</c:v>
                </c:pt>
                <c:pt idx="36">
                  <c:v>128</c:v>
                </c:pt>
                <c:pt idx="37">
                  <c:v>122</c:v>
                </c:pt>
                <c:pt idx="38">
                  <c:v>110</c:v>
                </c:pt>
                <c:pt idx="39">
                  <c:v>83</c:v>
                </c:pt>
                <c:pt idx="40">
                  <c:v>76</c:v>
                </c:pt>
                <c:pt idx="41">
                  <c:v>67</c:v>
                </c:pt>
                <c:pt idx="42">
                  <c:v>61</c:v>
                </c:pt>
                <c:pt idx="43">
                  <c:v>47</c:v>
                </c:pt>
                <c:pt idx="44">
                  <c:v>42</c:v>
                </c:pt>
                <c:pt idx="45">
                  <c:v>35</c:v>
                </c:pt>
                <c:pt idx="46">
                  <c:v>29</c:v>
                </c:pt>
                <c:pt idx="47">
                  <c:v>29</c:v>
                </c:pt>
                <c:pt idx="48">
                  <c:v>25</c:v>
                </c:pt>
                <c:pt idx="49">
                  <c:v>19</c:v>
                </c:pt>
                <c:pt idx="50">
                  <c:v>18</c:v>
                </c:pt>
                <c:pt idx="51">
                  <c:v>18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11</c:v>
                </c:pt>
                <c:pt idx="56">
                  <c:v>10</c:v>
                </c:pt>
                <c:pt idx="57">
                  <c:v>8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E-4551-B9B2-F602BF819053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date'!$B$893:$B$991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date'!$H$893:$H$991</c:f>
              <c:numCache>
                <c:formatCode>0</c:formatCode>
                <c:ptCount val="99"/>
                <c:pt idx="0">
                  <c:v>196.17893557062519</c:v>
                </c:pt>
                <c:pt idx="1">
                  <c:v>196.17893557062519</c:v>
                </c:pt>
                <c:pt idx="2">
                  <c:v>196.13285172388555</c:v>
                </c:pt>
                <c:pt idx="3">
                  <c:v>195.05756196662742</c:v>
                </c:pt>
                <c:pt idx="4">
                  <c:v>192.76873091189222</c:v>
                </c:pt>
                <c:pt idx="5">
                  <c:v>191.06362858252575</c:v>
                </c:pt>
                <c:pt idx="6">
                  <c:v>188.66726855206474</c:v>
                </c:pt>
                <c:pt idx="7">
                  <c:v>186.00976672341247</c:v>
                </c:pt>
                <c:pt idx="8">
                  <c:v>184.16641285382707</c:v>
                </c:pt>
                <c:pt idx="9">
                  <c:v>182.04655590380386</c:v>
                </c:pt>
                <c:pt idx="10">
                  <c:v>179.9420602360272</c:v>
                </c:pt>
                <c:pt idx="11">
                  <c:v>177.33064225411459</c:v>
                </c:pt>
                <c:pt idx="12">
                  <c:v>175.80987531170663</c:v>
                </c:pt>
                <c:pt idx="13">
                  <c:v>173.90507631313505</c:v>
                </c:pt>
                <c:pt idx="14">
                  <c:v>172.36894808848058</c:v>
                </c:pt>
                <c:pt idx="15">
                  <c:v>169.83433651780066</c:v>
                </c:pt>
                <c:pt idx="16">
                  <c:v>167.29972494712075</c:v>
                </c:pt>
                <c:pt idx="17">
                  <c:v>164.85728106992011</c:v>
                </c:pt>
                <c:pt idx="18">
                  <c:v>162.89103694236235</c:v>
                </c:pt>
                <c:pt idx="19">
                  <c:v>161.44707641118714</c:v>
                </c:pt>
                <c:pt idx="20">
                  <c:v>158.88174227601414</c:v>
                </c:pt>
                <c:pt idx="21">
                  <c:v>156.45465968106004</c:v>
                </c:pt>
                <c:pt idx="22">
                  <c:v>153.50529348972341</c:v>
                </c:pt>
                <c:pt idx="23">
                  <c:v>151.00140448353659</c:v>
                </c:pt>
                <c:pt idx="24">
                  <c:v>148.75865727554103</c:v>
                </c:pt>
                <c:pt idx="25">
                  <c:v>146.23940698710766</c:v>
                </c:pt>
                <c:pt idx="26">
                  <c:v>144.4114143997688</c:v>
                </c:pt>
                <c:pt idx="27">
                  <c:v>142.33764129648526</c:v>
                </c:pt>
                <c:pt idx="28">
                  <c:v>139.15785587145044</c:v>
                </c:pt>
                <c:pt idx="29">
                  <c:v>136.11632198663455</c:v>
                </c:pt>
                <c:pt idx="30">
                  <c:v>132.26064014275178</c:v>
                </c:pt>
                <c:pt idx="31">
                  <c:v>128.3742357343759</c:v>
                </c:pt>
                <c:pt idx="32">
                  <c:v>124.14988311657606</c:v>
                </c:pt>
                <c:pt idx="33">
                  <c:v>121.41557487669107</c:v>
                </c:pt>
                <c:pt idx="34">
                  <c:v>117.68278329078065</c:v>
                </c:pt>
                <c:pt idx="35">
                  <c:v>112.73645040739318</c:v>
                </c:pt>
                <c:pt idx="36">
                  <c:v>107.22175008088355</c:v>
                </c:pt>
                <c:pt idx="37">
                  <c:v>101.76849488336011</c:v>
                </c:pt>
                <c:pt idx="38">
                  <c:v>97.006497386931187</c:v>
                </c:pt>
                <c:pt idx="39">
                  <c:v>92.905035027103693</c:v>
                </c:pt>
                <c:pt idx="40">
                  <c:v>89.172243441193274</c:v>
                </c:pt>
                <c:pt idx="41">
                  <c:v>85.42409057303631</c:v>
                </c:pt>
                <c:pt idx="42">
                  <c:v>80.815705899072839</c:v>
                </c:pt>
                <c:pt idx="43">
                  <c:v>74.824805822920311</c:v>
                </c:pt>
                <c:pt idx="44">
                  <c:v>68.941434722493611</c:v>
                </c:pt>
                <c:pt idx="45">
                  <c:v>63.165592597792717</c:v>
                </c:pt>
                <c:pt idx="46">
                  <c:v>57.343666626352196</c:v>
                </c:pt>
                <c:pt idx="47">
                  <c:v>53.948823249865768</c:v>
                </c:pt>
                <c:pt idx="48">
                  <c:v>49.632302938586641</c:v>
                </c:pt>
                <c:pt idx="49">
                  <c:v>44.655247490706088</c:v>
                </c:pt>
                <c:pt idx="50">
                  <c:v>39.539940502606626</c:v>
                </c:pt>
                <c:pt idx="51">
                  <c:v>34.624330183712253</c:v>
                </c:pt>
                <c:pt idx="52">
                  <c:v>30.46142269489858</c:v>
                </c:pt>
                <c:pt idx="53">
                  <c:v>25.330754424552577</c:v>
                </c:pt>
                <c:pt idx="54">
                  <c:v>22.934394394091569</c:v>
                </c:pt>
                <c:pt idx="55">
                  <c:v>20.384421541165111</c:v>
                </c:pt>
                <c:pt idx="56">
                  <c:v>17.542584325554301</c:v>
                </c:pt>
                <c:pt idx="57">
                  <c:v>14.869721214655485</c:v>
                </c:pt>
                <c:pt idx="58">
                  <c:v>12.058606563537763</c:v>
                </c:pt>
                <c:pt idx="59">
                  <c:v>9.9848334602541993</c:v>
                </c:pt>
                <c:pt idx="60">
                  <c:v>7.9878667682033591</c:v>
                </c:pt>
                <c:pt idx="61">
                  <c:v>6.8204093174659457</c:v>
                </c:pt>
                <c:pt idx="62">
                  <c:v>5.6683131489750762</c:v>
                </c:pt>
                <c:pt idx="63">
                  <c:v>4.5623008272238419</c:v>
                </c:pt>
                <c:pt idx="64">
                  <c:v>3.6406238924311465</c:v>
                </c:pt>
                <c:pt idx="65">
                  <c:v>3.1029790138020741</c:v>
                </c:pt>
                <c:pt idx="66">
                  <c:v>2.5346115706799122</c:v>
                </c:pt>
                <c:pt idx="67">
                  <c:v>2.012327974297385</c:v>
                </c:pt>
                <c:pt idx="68">
                  <c:v>1.566850789147582</c:v>
                </c:pt>
                <c:pt idx="69">
                  <c:v>1.2749864264632285</c:v>
                </c:pt>
                <c:pt idx="70">
                  <c:v>0.86023180580651559</c:v>
                </c:pt>
                <c:pt idx="71">
                  <c:v>0.49156103188943751</c:v>
                </c:pt>
                <c:pt idx="72">
                  <c:v>0.27650308043780858</c:v>
                </c:pt>
                <c:pt idx="73">
                  <c:v>0.10752897572581445</c:v>
                </c:pt>
                <c:pt idx="74">
                  <c:v>6.1445128986179688E-2</c:v>
                </c:pt>
                <c:pt idx="75">
                  <c:v>6.1445128986179688E-2</c:v>
                </c:pt>
                <c:pt idx="76">
                  <c:v>3.0722564493089844E-2</c:v>
                </c:pt>
                <c:pt idx="77">
                  <c:v>3.0722564493089844E-2</c:v>
                </c:pt>
                <c:pt idx="78">
                  <c:v>3.0722564493089844E-2</c:v>
                </c:pt>
                <c:pt idx="79">
                  <c:v>1.5361282246544922E-2</c:v>
                </c:pt>
                <c:pt idx="80">
                  <c:v>1.5361282246544922E-2</c:v>
                </c:pt>
                <c:pt idx="81">
                  <c:v>1.5361282246544922E-2</c:v>
                </c:pt>
                <c:pt idx="82">
                  <c:v>1.5361282246544922E-2</c:v>
                </c:pt>
                <c:pt idx="83">
                  <c:v>1.5361282246544922E-2</c:v>
                </c:pt>
                <c:pt idx="84">
                  <c:v>1.5361282246544922E-2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E-4551-B9B2-F602BF81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90816"/>
        <c:axId val="516990160"/>
      </c:lineChart>
      <c:dateAx>
        <c:axId val="516990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0160"/>
        <c:crosses val="autoZero"/>
        <c:auto val="1"/>
        <c:lblOffset val="100"/>
        <c:baseTimeUnit val="days"/>
      </c:dateAx>
      <c:valAx>
        <c:axId val="5169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Wrexham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date'!$C$2081:$C$2179</c:f>
              <c:numCache>
                <c:formatCode>General</c:formatCode>
                <c:ptCount val="99"/>
                <c:pt idx="0">
                  <c:v>446</c:v>
                </c:pt>
                <c:pt idx="1">
                  <c:v>446</c:v>
                </c:pt>
                <c:pt idx="2">
                  <c:v>445</c:v>
                </c:pt>
                <c:pt idx="3">
                  <c:v>445</c:v>
                </c:pt>
                <c:pt idx="4">
                  <c:v>433</c:v>
                </c:pt>
                <c:pt idx="5">
                  <c:v>429</c:v>
                </c:pt>
                <c:pt idx="6">
                  <c:v>422</c:v>
                </c:pt>
                <c:pt idx="7">
                  <c:v>404</c:v>
                </c:pt>
                <c:pt idx="8">
                  <c:v>400</c:v>
                </c:pt>
                <c:pt idx="9">
                  <c:v>392</c:v>
                </c:pt>
                <c:pt idx="10">
                  <c:v>385</c:v>
                </c:pt>
                <c:pt idx="11">
                  <c:v>370</c:v>
                </c:pt>
                <c:pt idx="12">
                  <c:v>360</c:v>
                </c:pt>
                <c:pt idx="13">
                  <c:v>355</c:v>
                </c:pt>
                <c:pt idx="14">
                  <c:v>352</c:v>
                </c:pt>
                <c:pt idx="15">
                  <c:v>346</c:v>
                </c:pt>
                <c:pt idx="16">
                  <c:v>338</c:v>
                </c:pt>
                <c:pt idx="17">
                  <c:v>334</c:v>
                </c:pt>
                <c:pt idx="18">
                  <c:v>325</c:v>
                </c:pt>
                <c:pt idx="19">
                  <c:v>297</c:v>
                </c:pt>
                <c:pt idx="20">
                  <c:v>286</c:v>
                </c:pt>
                <c:pt idx="21">
                  <c:v>279</c:v>
                </c:pt>
                <c:pt idx="22">
                  <c:v>260</c:v>
                </c:pt>
                <c:pt idx="23">
                  <c:v>252</c:v>
                </c:pt>
                <c:pt idx="24">
                  <c:v>248</c:v>
                </c:pt>
                <c:pt idx="25">
                  <c:v>232</c:v>
                </c:pt>
                <c:pt idx="26">
                  <c:v>230</c:v>
                </c:pt>
                <c:pt idx="27">
                  <c:v>229</c:v>
                </c:pt>
                <c:pt idx="28">
                  <c:v>219</c:v>
                </c:pt>
                <c:pt idx="29">
                  <c:v>212</c:v>
                </c:pt>
                <c:pt idx="30">
                  <c:v>203</c:v>
                </c:pt>
                <c:pt idx="31">
                  <c:v>194</c:v>
                </c:pt>
                <c:pt idx="32">
                  <c:v>184</c:v>
                </c:pt>
                <c:pt idx="33">
                  <c:v>178</c:v>
                </c:pt>
                <c:pt idx="34">
                  <c:v>173</c:v>
                </c:pt>
                <c:pt idx="35">
                  <c:v>160</c:v>
                </c:pt>
                <c:pt idx="36">
                  <c:v>141</c:v>
                </c:pt>
                <c:pt idx="37">
                  <c:v>127</c:v>
                </c:pt>
                <c:pt idx="38">
                  <c:v>115</c:v>
                </c:pt>
                <c:pt idx="39">
                  <c:v>109</c:v>
                </c:pt>
                <c:pt idx="40">
                  <c:v>102</c:v>
                </c:pt>
                <c:pt idx="41">
                  <c:v>97</c:v>
                </c:pt>
                <c:pt idx="42">
                  <c:v>91</c:v>
                </c:pt>
                <c:pt idx="43">
                  <c:v>82</c:v>
                </c:pt>
                <c:pt idx="44">
                  <c:v>74</c:v>
                </c:pt>
                <c:pt idx="45">
                  <c:v>64</c:v>
                </c:pt>
                <c:pt idx="46">
                  <c:v>61</c:v>
                </c:pt>
                <c:pt idx="47">
                  <c:v>57</c:v>
                </c:pt>
                <c:pt idx="48">
                  <c:v>51</c:v>
                </c:pt>
                <c:pt idx="49">
                  <c:v>48</c:v>
                </c:pt>
                <c:pt idx="50">
                  <c:v>42</c:v>
                </c:pt>
                <c:pt idx="51">
                  <c:v>33</c:v>
                </c:pt>
                <c:pt idx="52">
                  <c:v>28</c:v>
                </c:pt>
                <c:pt idx="53">
                  <c:v>25</c:v>
                </c:pt>
                <c:pt idx="54">
                  <c:v>24</c:v>
                </c:pt>
                <c:pt idx="55">
                  <c:v>21</c:v>
                </c:pt>
                <c:pt idx="56">
                  <c:v>20</c:v>
                </c:pt>
                <c:pt idx="57">
                  <c:v>17</c:v>
                </c:pt>
                <c:pt idx="58">
                  <c:v>12</c:v>
                </c:pt>
                <c:pt idx="59">
                  <c:v>7</c:v>
                </c:pt>
                <c:pt idx="60">
                  <c:v>7</c:v>
                </c:pt>
                <c:pt idx="61">
                  <c:v>5</c:v>
                </c:pt>
                <c:pt idx="62">
                  <c:v>4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D-46B7-BCF7-F02773DCAA7A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date'!$B$2081:$B$2179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date'!$H$2081:$H$2179</c:f>
              <c:numCache>
                <c:formatCode>0</c:formatCode>
                <c:ptCount val="99"/>
                <c:pt idx="0">
                  <c:v>483.11403862018227</c:v>
                </c:pt>
                <c:pt idx="1">
                  <c:v>483.11403862018227</c:v>
                </c:pt>
                <c:pt idx="2">
                  <c:v>483.00055164846032</c:v>
                </c:pt>
                <c:pt idx="3">
                  <c:v>480.3525223082824</c:v>
                </c:pt>
                <c:pt idx="4">
                  <c:v>474.71600271276071</c:v>
                </c:pt>
                <c:pt idx="5">
                  <c:v>470.51698475904993</c:v>
                </c:pt>
                <c:pt idx="6">
                  <c:v>464.61566222951046</c:v>
                </c:pt>
                <c:pt idx="7">
                  <c:v>458.07124686021353</c:v>
                </c:pt>
                <c:pt idx="8">
                  <c:v>453.53176799133701</c:v>
                </c:pt>
                <c:pt idx="9">
                  <c:v>448.31136729212903</c:v>
                </c:pt>
                <c:pt idx="10">
                  <c:v>443.12879558349505</c:v>
                </c:pt>
                <c:pt idx="11">
                  <c:v>436.69786718591996</c:v>
                </c:pt>
                <c:pt idx="12">
                  <c:v>432.95279711909683</c:v>
                </c:pt>
                <c:pt idx="13">
                  <c:v>428.26200228792447</c:v>
                </c:pt>
                <c:pt idx="14">
                  <c:v>424.47910323052736</c:v>
                </c:pt>
                <c:pt idx="15">
                  <c:v>418.23731978582219</c:v>
                </c:pt>
                <c:pt idx="16">
                  <c:v>411.99553634111697</c:v>
                </c:pt>
                <c:pt idx="17">
                  <c:v>405.98072683985561</c:v>
                </c:pt>
                <c:pt idx="18">
                  <c:v>401.13861604638731</c:v>
                </c:pt>
                <c:pt idx="19">
                  <c:v>397.58269093243405</c:v>
                </c:pt>
                <c:pt idx="20">
                  <c:v>391.26524950658091</c:v>
                </c:pt>
                <c:pt idx="21">
                  <c:v>385.28826899589353</c:v>
                </c:pt>
                <c:pt idx="22">
                  <c:v>378.02510280569112</c:v>
                </c:pt>
                <c:pt idx="23">
                  <c:v>371.85897734213387</c:v>
                </c:pt>
                <c:pt idx="24">
                  <c:v>366.33594471833413</c:v>
                </c:pt>
                <c:pt idx="25">
                  <c:v>360.1319902642029</c:v>
                </c:pt>
                <c:pt idx="26">
                  <c:v>355.63034038590035</c:v>
                </c:pt>
                <c:pt idx="27">
                  <c:v>350.52342665841428</c:v>
                </c:pt>
                <c:pt idx="28">
                  <c:v>342.69282560960232</c:v>
                </c:pt>
                <c:pt idx="29">
                  <c:v>335.20268547595606</c:v>
                </c:pt>
                <c:pt idx="30">
                  <c:v>325.7076088418894</c:v>
                </c:pt>
                <c:pt idx="31">
                  <c:v>316.13687422667476</c:v>
                </c:pt>
                <c:pt idx="32">
                  <c:v>305.73390181883275</c:v>
                </c:pt>
                <c:pt idx="33">
                  <c:v>299.00034149666595</c:v>
                </c:pt>
                <c:pt idx="34">
                  <c:v>289.807896787191</c:v>
                </c:pt>
                <c:pt idx="35">
                  <c:v>277.62696182237238</c:v>
                </c:pt>
                <c:pt idx="36">
                  <c:v>264.04635420631683</c:v>
                </c:pt>
                <c:pt idx="37">
                  <c:v>250.61706255255714</c:v>
                </c:pt>
                <c:pt idx="38">
                  <c:v>238.89007547462617</c:v>
                </c:pt>
                <c:pt idx="39">
                  <c:v>228.78973499137595</c:v>
                </c:pt>
                <c:pt idx="40">
                  <c:v>219.59729028190102</c:v>
                </c:pt>
                <c:pt idx="41">
                  <c:v>210.36701658185214</c:v>
                </c:pt>
                <c:pt idx="42">
                  <c:v>199.01831940966085</c:v>
                </c:pt>
                <c:pt idx="43">
                  <c:v>184.2650130858122</c:v>
                </c:pt>
                <c:pt idx="44">
                  <c:v>169.77650969598136</c:v>
                </c:pt>
                <c:pt idx="45">
                  <c:v>155.5528092401683</c:v>
                </c:pt>
                <c:pt idx="46">
                  <c:v>141.21562181263334</c:v>
                </c:pt>
                <c:pt idx="47">
                  <c:v>132.85541489578577</c:v>
                </c:pt>
                <c:pt idx="48">
                  <c:v>122.22546854449995</c:v>
                </c:pt>
                <c:pt idx="49">
                  <c:v>109.96887559853339</c:v>
                </c:pt>
                <c:pt idx="50">
                  <c:v>97.371821737401078</c:v>
                </c:pt>
                <c:pt idx="51">
                  <c:v>85.266544753730386</c:v>
                </c:pt>
                <c:pt idx="52">
                  <c:v>75.014888308184283</c:v>
                </c:pt>
                <c:pt idx="53">
                  <c:v>62.380005456478003</c:v>
                </c:pt>
                <c:pt idx="54">
                  <c:v>56.478682926938539</c:v>
                </c:pt>
                <c:pt idx="55">
                  <c:v>50.19907049165937</c:v>
                </c:pt>
                <c:pt idx="56">
                  <c:v>43.200707235474759</c:v>
                </c:pt>
                <c:pt idx="57">
                  <c:v>36.618462875603825</c:v>
                </c:pt>
                <c:pt idx="58">
                  <c:v>29.695757600567148</c:v>
                </c:pt>
                <c:pt idx="59">
                  <c:v>24.588843873081078</c:v>
                </c:pt>
                <c:pt idx="60">
                  <c:v>19.671075098464865</c:v>
                </c:pt>
                <c:pt idx="61">
                  <c:v>16.796071814843074</c:v>
                </c:pt>
                <c:pt idx="62">
                  <c:v>13.95889752179526</c:v>
                </c:pt>
                <c:pt idx="63">
                  <c:v>11.235210200469355</c:v>
                </c:pt>
                <c:pt idx="64">
                  <c:v>8.9654707660311015</c:v>
                </c:pt>
                <c:pt idx="65">
                  <c:v>7.6414560959421198</c:v>
                </c:pt>
                <c:pt idx="66">
                  <c:v>6.241783444705197</c:v>
                </c:pt>
                <c:pt idx="67">
                  <c:v>4.9555977651901868</c:v>
                </c:pt>
                <c:pt idx="68">
                  <c:v>3.858557038545031</c:v>
                </c:pt>
                <c:pt idx="69">
                  <c:v>3.1398062176395838</c:v>
                </c:pt>
                <c:pt idx="70">
                  <c:v>2.11842347214237</c:v>
                </c:pt>
                <c:pt idx="71">
                  <c:v>1.2105276983670685</c:v>
                </c:pt>
                <c:pt idx="72">
                  <c:v>0.68092183033147602</c:v>
                </c:pt>
                <c:pt idx="73">
                  <c:v>0.26480293401779625</c:v>
                </c:pt>
                <c:pt idx="74">
                  <c:v>0.15131596229588357</c:v>
                </c:pt>
                <c:pt idx="75">
                  <c:v>0.15131596229588357</c:v>
                </c:pt>
                <c:pt idx="76">
                  <c:v>7.5657981147941783E-2</c:v>
                </c:pt>
                <c:pt idx="77">
                  <c:v>7.5657981147941783E-2</c:v>
                </c:pt>
                <c:pt idx="78">
                  <c:v>7.5657981147941783E-2</c:v>
                </c:pt>
                <c:pt idx="79">
                  <c:v>3.7828990573970891E-2</c:v>
                </c:pt>
                <c:pt idx="80">
                  <c:v>3.7828990573970891E-2</c:v>
                </c:pt>
                <c:pt idx="81">
                  <c:v>3.7828990573970891E-2</c:v>
                </c:pt>
                <c:pt idx="82">
                  <c:v>3.7828990573970891E-2</c:v>
                </c:pt>
                <c:pt idx="83">
                  <c:v>3.7828990573970891E-2</c:v>
                </c:pt>
                <c:pt idx="84">
                  <c:v>3.7828990573970891E-2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D-46B7-BCF7-F02773DC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36472"/>
        <c:axId val="729133192"/>
      </c:lineChart>
      <c:dateAx>
        <c:axId val="72913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33192"/>
        <c:crosses val="autoZero"/>
        <c:auto val="1"/>
        <c:lblOffset val="100"/>
        <c:baseTimeUnit val="days"/>
      </c:dateAx>
      <c:valAx>
        <c:axId val="72913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3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Cardiff</a:t>
            </a:r>
            <a:r>
              <a:rPr lang="en-GB" baseline="0"/>
              <a:t> and Vale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'MDS-Addition'!$C$200:$C$298</c:f>
              <c:numCache>
                <c:formatCode>General</c:formatCode>
                <c:ptCount val="99"/>
                <c:pt idx="0">
                  <c:v>2566</c:v>
                </c:pt>
                <c:pt idx="1">
                  <c:v>2566</c:v>
                </c:pt>
                <c:pt idx="2">
                  <c:v>2566</c:v>
                </c:pt>
                <c:pt idx="3">
                  <c:v>2549</c:v>
                </c:pt>
                <c:pt idx="4">
                  <c:v>2535</c:v>
                </c:pt>
                <c:pt idx="5">
                  <c:v>2525</c:v>
                </c:pt>
                <c:pt idx="6">
                  <c:v>2511</c:v>
                </c:pt>
                <c:pt idx="7">
                  <c:v>2491</c:v>
                </c:pt>
                <c:pt idx="8">
                  <c:v>2479</c:v>
                </c:pt>
                <c:pt idx="9">
                  <c:v>2467</c:v>
                </c:pt>
                <c:pt idx="10">
                  <c:v>2452</c:v>
                </c:pt>
                <c:pt idx="11">
                  <c:v>2435</c:v>
                </c:pt>
                <c:pt idx="12">
                  <c:v>2421</c:v>
                </c:pt>
                <c:pt idx="13">
                  <c:v>2410</c:v>
                </c:pt>
                <c:pt idx="14">
                  <c:v>2398</c:v>
                </c:pt>
                <c:pt idx="15">
                  <c:v>2376</c:v>
                </c:pt>
                <c:pt idx="16">
                  <c:v>2362</c:v>
                </c:pt>
                <c:pt idx="17">
                  <c:v>2349</c:v>
                </c:pt>
                <c:pt idx="18">
                  <c:v>2338</c:v>
                </c:pt>
                <c:pt idx="19">
                  <c:v>2324</c:v>
                </c:pt>
                <c:pt idx="20">
                  <c:v>2298</c:v>
                </c:pt>
                <c:pt idx="21">
                  <c:v>2269</c:v>
                </c:pt>
                <c:pt idx="22">
                  <c:v>2231</c:v>
                </c:pt>
                <c:pt idx="23">
                  <c:v>2212</c:v>
                </c:pt>
                <c:pt idx="24">
                  <c:v>2183</c:v>
                </c:pt>
                <c:pt idx="25">
                  <c:v>2160</c:v>
                </c:pt>
                <c:pt idx="26">
                  <c:v>2139</c:v>
                </c:pt>
                <c:pt idx="27">
                  <c:v>2105</c:v>
                </c:pt>
                <c:pt idx="28">
                  <c:v>2066</c:v>
                </c:pt>
                <c:pt idx="29">
                  <c:v>2027</c:v>
                </c:pt>
                <c:pt idx="30">
                  <c:v>1982</c:v>
                </c:pt>
                <c:pt idx="31">
                  <c:v>1933</c:v>
                </c:pt>
                <c:pt idx="32">
                  <c:v>1877</c:v>
                </c:pt>
                <c:pt idx="33">
                  <c:v>1833</c:v>
                </c:pt>
                <c:pt idx="34">
                  <c:v>1789</c:v>
                </c:pt>
                <c:pt idx="35">
                  <c:v>1738</c:v>
                </c:pt>
                <c:pt idx="36">
                  <c:v>1676</c:v>
                </c:pt>
                <c:pt idx="37">
                  <c:v>1612</c:v>
                </c:pt>
                <c:pt idx="38">
                  <c:v>1534</c:v>
                </c:pt>
                <c:pt idx="39">
                  <c:v>1476</c:v>
                </c:pt>
                <c:pt idx="40">
                  <c:v>1420</c:v>
                </c:pt>
                <c:pt idx="41">
                  <c:v>1368</c:v>
                </c:pt>
                <c:pt idx="42">
                  <c:v>1304</c:v>
                </c:pt>
                <c:pt idx="43">
                  <c:v>1199</c:v>
                </c:pt>
                <c:pt idx="44">
                  <c:v>1121</c:v>
                </c:pt>
                <c:pt idx="45">
                  <c:v>1024</c:v>
                </c:pt>
                <c:pt idx="46">
                  <c:v>920</c:v>
                </c:pt>
                <c:pt idx="47">
                  <c:v>872</c:v>
                </c:pt>
                <c:pt idx="48">
                  <c:v>810</c:v>
                </c:pt>
                <c:pt idx="49">
                  <c:v>733</c:v>
                </c:pt>
                <c:pt idx="50">
                  <c:v>630</c:v>
                </c:pt>
                <c:pt idx="51">
                  <c:v>540</c:v>
                </c:pt>
                <c:pt idx="52">
                  <c:v>467</c:v>
                </c:pt>
                <c:pt idx="53">
                  <c:v>394</c:v>
                </c:pt>
                <c:pt idx="54">
                  <c:v>354</c:v>
                </c:pt>
                <c:pt idx="55">
                  <c:v>297</c:v>
                </c:pt>
                <c:pt idx="56">
                  <c:v>255</c:v>
                </c:pt>
                <c:pt idx="57">
                  <c:v>203</c:v>
                </c:pt>
                <c:pt idx="58">
                  <c:v>164</c:v>
                </c:pt>
                <c:pt idx="59">
                  <c:v>128</c:v>
                </c:pt>
                <c:pt idx="60">
                  <c:v>98</c:v>
                </c:pt>
                <c:pt idx="61">
                  <c:v>86</c:v>
                </c:pt>
                <c:pt idx="62">
                  <c:v>68</c:v>
                </c:pt>
                <c:pt idx="63">
                  <c:v>56</c:v>
                </c:pt>
                <c:pt idx="64">
                  <c:v>39</c:v>
                </c:pt>
                <c:pt idx="65">
                  <c:v>30</c:v>
                </c:pt>
                <c:pt idx="66">
                  <c:v>19</c:v>
                </c:pt>
                <c:pt idx="67">
                  <c:v>15</c:v>
                </c:pt>
                <c:pt idx="68">
                  <c:v>9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6-4488-8566-DFC7AD9FCFC2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'MDS-Addition'!$B$200:$B$298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'MDS-Addition'!$H$200:$H$298</c:f>
              <c:numCache>
                <c:formatCode>0</c:formatCode>
                <c:ptCount val="99"/>
                <c:pt idx="0">
                  <c:v>3508.7215665075564</c:v>
                </c:pt>
                <c:pt idx="1">
                  <c:v>3508.7215665075564</c:v>
                </c:pt>
                <c:pt idx="2">
                  <c:v>3507.8973425079071</c:v>
                </c:pt>
                <c:pt idx="3">
                  <c:v>3488.6654491827544</c:v>
                </c:pt>
                <c:pt idx="4">
                  <c:v>3447.7289905335001</c:v>
                </c:pt>
                <c:pt idx="5">
                  <c:v>3417.2327025464715</c:v>
                </c:pt>
                <c:pt idx="6">
                  <c:v>3374.3730545647022</c:v>
                </c:pt>
                <c:pt idx="7">
                  <c:v>3326.8428039182527</c:v>
                </c:pt>
                <c:pt idx="8">
                  <c:v>3293.873843932276</c:v>
                </c:pt>
                <c:pt idx="9">
                  <c:v>3255.9595399484028</c:v>
                </c:pt>
                <c:pt idx="10">
                  <c:v>3218.3199772977464</c:v>
                </c:pt>
                <c:pt idx="11">
                  <c:v>3171.6139506509462</c:v>
                </c:pt>
                <c:pt idx="12">
                  <c:v>3144.4145586625154</c:v>
                </c:pt>
                <c:pt idx="13">
                  <c:v>3110.3466333436731</c:v>
                </c:pt>
                <c:pt idx="14">
                  <c:v>3082.8725000220261</c:v>
                </c:pt>
                <c:pt idx="15">
                  <c:v>3037.5401800413083</c:v>
                </c:pt>
                <c:pt idx="16">
                  <c:v>2992.2078600605905</c:v>
                </c:pt>
                <c:pt idx="17">
                  <c:v>2948.5239880791714</c:v>
                </c:pt>
                <c:pt idx="18">
                  <c:v>2913.357097427463</c:v>
                </c:pt>
                <c:pt idx="19">
                  <c:v>2887.5314121051147</c:v>
                </c:pt>
                <c:pt idx="20">
                  <c:v>2841.6496094579638</c:v>
                </c:pt>
                <c:pt idx="21">
                  <c:v>2798.2404788097615</c:v>
                </c:pt>
                <c:pt idx="22">
                  <c:v>2745.4901428321991</c:v>
                </c:pt>
                <c:pt idx="23">
                  <c:v>2700.7073055179139</c:v>
                </c:pt>
                <c:pt idx="24">
                  <c:v>2660.5950708683094</c:v>
                </c:pt>
                <c:pt idx="25">
                  <c:v>2615.537492220808</c:v>
                </c:pt>
                <c:pt idx="26">
                  <c:v>2582.8432735680481</c:v>
                </c:pt>
                <c:pt idx="27">
                  <c:v>2545.7531935838242</c:v>
                </c:pt>
                <c:pt idx="28">
                  <c:v>2488.8817376080146</c:v>
                </c:pt>
                <c:pt idx="29">
                  <c:v>2434.4829536311531</c:v>
                </c:pt>
                <c:pt idx="30">
                  <c:v>2365.5228789938192</c:v>
                </c:pt>
                <c:pt idx="31">
                  <c:v>2296.0133216900517</c:v>
                </c:pt>
                <c:pt idx="32">
                  <c:v>2220.4594550555221</c:v>
                </c:pt>
                <c:pt idx="33">
                  <c:v>2171.5554977429902</c:v>
                </c:pt>
                <c:pt idx="34">
                  <c:v>2104.7933537713875</c:v>
                </c:pt>
                <c:pt idx="35">
                  <c:v>2016.3266444756839</c:v>
                </c:pt>
                <c:pt idx="36">
                  <c:v>1917.6945058509705</c:v>
                </c:pt>
                <c:pt idx="37">
                  <c:v>1820.1613325591231</c:v>
                </c:pt>
                <c:pt idx="38">
                  <c:v>1734.9915192620172</c:v>
                </c:pt>
                <c:pt idx="39">
                  <c:v>1661.6355832932193</c:v>
                </c:pt>
                <c:pt idx="40">
                  <c:v>1594.8734393216166</c:v>
                </c:pt>
                <c:pt idx="41">
                  <c:v>1527.8365540167977</c:v>
                </c:pt>
                <c:pt idx="42">
                  <c:v>1445.4141540518563</c:v>
                </c:pt>
                <c:pt idx="43">
                  <c:v>1338.2650340974324</c:v>
                </c:pt>
                <c:pt idx="44">
                  <c:v>1233.0391034755237</c:v>
                </c:pt>
                <c:pt idx="45">
                  <c:v>1129.7363621861305</c:v>
                </c:pt>
                <c:pt idx="46">
                  <c:v>1025.6093968970879</c:v>
                </c:pt>
                <c:pt idx="47">
                  <c:v>964.89156225624765</c:v>
                </c:pt>
                <c:pt idx="48">
                  <c:v>887.6892476224192</c:v>
                </c:pt>
                <c:pt idx="49">
                  <c:v>798.67305566028244</c:v>
                </c:pt>
                <c:pt idx="50">
                  <c:v>707.18419169919741</c:v>
                </c:pt>
                <c:pt idx="51">
                  <c:v>619.26696506992664</c:v>
                </c:pt>
                <c:pt idx="52">
                  <c:v>544.81206376826287</c:v>
                </c:pt>
                <c:pt idx="53">
                  <c:v>453.04845847396138</c:v>
                </c:pt>
                <c:pt idx="54">
                  <c:v>410.18881049219186</c:v>
                </c:pt>
                <c:pt idx="55">
                  <c:v>364.58174917825761</c:v>
                </c:pt>
                <c:pt idx="56">
                  <c:v>313.75460253321035</c:v>
                </c:pt>
                <c:pt idx="57">
                  <c:v>265.94961055354435</c:v>
                </c:pt>
                <c:pt idx="58">
                  <c:v>215.67194657493008</c:v>
                </c:pt>
                <c:pt idx="59">
                  <c:v>178.58186659070643</c:v>
                </c:pt>
                <c:pt idx="60">
                  <c:v>142.86549327256515</c:v>
                </c:pt>
                <c:pt idx="61">
                  <c:v>121.98515194811331</c:v>
                </c:pt>
                <c:pt idx="62">
                  <c:v>101.37955195687796</c:v>
                </c:pt>
                <c:pt idx="63">
                  <c:v>81.598175965292015</c:v>
                </c:pt>
                <c:pt idx="64">
                  <c:v>65.113695972303731</c:v>
                </c:pt>
                <c:pt idx="65">
                  <c:v>55.497749309727226</c:v>
                </c:pt>
                <c:pt idx="66">
                  <c:v>45.332319980717784</c:v>
                </c:pt>
                <c:pt idx="67">
                  <c:v>35.991114651357755</c:v>
                </c:pt>
                <c:pt idx="68">
                  <c:v>28.023615988080085</c:v>
                </c:pt>
                <c:pt idx="69">
                  <c:v>22.80353065696713</c:v>
                </c:pt>
                <c:pt idx="70">
                  <c:v>15.3855146601224</c:v>
                </c:pt>
                <c:pt idx="71">
                  <c:v>8.7917226629270857</c:v>
                </c:pt>
                <c:pt idx="72">
                  <c:v>4.9453439978964857</c:v>
                </c:pt>
                <c:pt idx="73">
                  <c:v>1.9231893325153</c:v>
                </c:pt>
                <c:pt idx="74">
                  <c:v>1.0989653328658857</c:v>
                </c:pt>
                <c:pt idx="75">
                  <c:v>1.0989653328658857</c:v>
                </c:pt>
                <c:pt idx="76">
                  <c:v>0.54948266643294286</c:v>
                </c:pt>
                <c:pt idx="77">
                  <c:v>0.54948266643294286</c:v>
                </c:pt>
                <c:pt idx="78">
                  <c:v>0.54948266643294286</c:v>
                </c:pt>
                <c:pt idx="79">
                  <c:v>0.27474133321647143</c:v>
                </c:pt>
                <c:pt idx="80">
                  <c:v>0.27474133321647143</c:v>
                </c:pt>
                <c:pt idx="81">
                  <c:v>0.27474133321647143</c:v>
                </c:pt>
                <c:pt idx="82">
                  <c:v>0.27474133321647143</c:v>
                </c:pt>
                <c:pt idx="83">
                  <c:v>0.27474133321647143</c:v>
                </c:pt>
                <c:pt idx="84">
                  <c:v>0.27474133321647143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6-4488-8566-DFC7AD9FC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34576"/>
        <c:axId val="510839168"/>
      </c:lineChart>
      <c:dateAx>
        <c:axId val="510834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39168"/>
        <c:crosses val="autoZero"/>
        <c:auto val="1"/>
        <c:lblOffset val="100"/>
        <c:baseTimeUnit val="days"/>
      </c:dateAx>
      <c:valAx>
        <c:axId val="5108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3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Cardiff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date'!$C$299:$C$397</c:f>
              <c:numCache>
                <c:formatCode>General</c:formatCode>
                <c:ptCount val="99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1941</c:v>
                </c:pt>
                <c:pt idx="4">
                  <c:v>1932</c:v>
                </c:pt>
                <c:pt idx="5">
                  <c:v>1925</c:v>
                </c:pt>
                <c:pt idx="6">
                  <c:v>1915</c:v>
                </c:pt>
                <c:pt idx="7">
                  <c:v>1899</c:v>
                </c:pt>
                <c:pt idx="8">
                  <c:v>1892</c:v>
                </c:pt>
                <c:pt idx="9">
                  <c:v>1884</c:v>
                </c:pt>
                <c:pt idx="10">
                  <c:v>1871</c:v>
                </c:pt>
                <c:pt idx="11">
                  <c:v>1860</c:v>
                </c:pt>
                <c:pt idx="12">
                  <c:v>1846</c:v>
                </c:pt>
                <c:pt idx="13">
                  <c:v>1836</c:v>
                </c:pt>
                <c:pt idx="14">
                  <c:v>1827</c:v>
                </c:pt>
                <c:pt idx="15">
                  <c:v>1810</c:v>
                </c:pt>
                <c:pt idx="16">
                  <c:v>1799</c:v>
                </c:pt>
                <c:pt idx="17">
                  <c:v>1792</c:v>
                </c:pt>
                <c:pt idx="18">
                  <c:v>1785</c:v>
                </c:pt>
                <c:pt idx="19">
                  <c:v>1777</c:v>
                </c:pt>
                <c:pt idx="20">
                  <c:v>1758</c:v>
                </c:pt>
                <c:pt idx="21">
                  <c:v>1733</c:v>
                </c:pt>
                <c:pt idx="22">
                  <c:v>1702</c:v>
                </c:pt>
                <c:pt idx="23">
                  <c:v>1691</c:v>
                </c:pt>
                <c:pt idx="24">
                  <c:v>1666</c:v>
                </c:pt>
                <c:pt idx="25">
                  <c:v>1652</c:v>
                </c:pt>
                <c:pt idx="26">
                  <c:v>1638</c:v>
                </c:pt>
                <c:pt idx="27">
                  <c:v>1611</c:v>
                </c:pt>
                <c:pt idx="28">
                  <c:v>1586</c:v>
                </c:pt>
                <c:pt idx="29">
                  <c:v>1555</c:v>
                </c:pt>
                <c:pt idx="30">
                  <c:v>1518</c:v>
                </c:pt>
                <c:pt idx="31">
                  <c:v>1483</c:v>
                </c:pt>
                <c:pt idx="32">
                  <c:v>1439</c:v>
                </c:pt>
                <c:pt idx="33">
                  <c:v>1409</c:v>
                </c:pt>
                <c:pt idx="34">
                  <c:v>1372</c:v>
                </c:pt>
                <c:pt idx="35">
                  <c:v>1331</c:v>
                </c:pt>
                <c:pt idx="36">
                  <c:v>1281</c:v>
                </c:pt>
                <c:pt idx="37">
                  <c:v>1236</c:v>
                </c:pt>
                <c:pt idx="38">
                  <c:v>1176</c:v>
                </c:pt>
                <c:pt idx="39">
                  <c:v>1130</c:v>
                </c:pt>
                <c:pt idx="40">
                  <c:v>1090</c:v>
                </c:pt>
                <c:pt idx="41">
                  <c:v>1046</c:v>
                </c:pt>
                <c:pt idx="42">
                  <c:v>999</c:v>
                </c:pt>
                <c:pt idx="43">
                  <c:v>920</c:v>
                </c:pt>
                <c:pt idx="44">
                  <c:v>856</c:v>
                </c:pt>
                <c:pt idx="45">
                  <c:v>781</c:v>
                </c:pt>
                <c:pt idx="46">
                  <c:v>704</c:v>
                </c:pt>
                <c:pt idx="47">
                  <c:v>675</c:v>
                </c:pt>
                <c:pt idx="48">
                  <c:v>629</c:v>
                </c:pt>
                <c:pt idx="49">
                  <c:v>565</c:v>
                </c:pt>
                <c:pt idx="50">
                  <c:v>481</c:v>
                </c:pt>
                <c:pt idx="51">
                  <c:v>409</c:v>
                </c:pt>
                <c:pt idx="52">
                  <c:v>350</c:v>
                </c:pt>
                <c:pt idx="53">
                  <c:v>295</c:v>
                </c:pt>
                <c:pt idx="54">
                  <c:v>266</c:v>
                </c:pt>
                <c:pt idx="55">
                  <c:v>227</c:v>
                </c:pt>
                <c:pt idx="56">
                  <c:v>194</c:v>
                </c:pt>
                <c:pt idx="57">
                  <c:v>159</c:v>
                </c:pt>
                <c:pt idx="58">
                  <c:v>130</c:v>
                </c:pt>
                <c:pt idx="59">
                  <c:v>111</c:v>
                </c:pt>
                <c:pt idx="60">
                  <c:v>86</c:v>
                </c:pt>
                <c:pt idx="61">
                  <c:v>75</c:v>
                </c:pt>
                <c:pt idx="62">
                  <c:v>62</c:v>
                </c:pt>
                <c:pt idx="63">
                  <c:v>51</c:v>
                </c:pt>
                <c:pt idx="64">
                  <c:v>36</c:v>
                </c:pt>
                <c:pt idx="65">
                  <c:v>29</c:v>
                </c:pt>
                <c:pt idx="66">
                  <c:v>18</c:v>
                </c:pt>
                <c:pt idx="67">
                  <c:v>14</c:v>
                </c:pt>
                <c:pt idx="68">
                  <c:v>8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A-44EE-8AFA-28E0D662219D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date'!$H$299:$H$397</c:f>
              <c:numCache>
                <c:formatCode>0</c:formatCode>
                <c:ptCount val="99"/>
                <c:pt idx="0">
                  <c:v>2458.9517161670974</c:v>
                </c:pt>
                <c:pt idx="1">
                  <c:v>2458.9517161670974</c:v>
                </c:pt>
                <c:pt idx="2">
                  <c:v>2458.3740906758671</c:v>
                </c:pt>
                <c:pt idx="3">
                  <c:v>2444.896162547162</c:v>
                </c:pt>
                <c:pt idx="4">
                  <c:v>2416.2074298160605</c:v>
                </c:pt>
                <c:pt idx="5">
                  <c:v>2394.8352866405417</c:v>
                </c:pt>
                <c:pt idx="6">
                  <c:v>2364.7987610965697</c:v>
                </c:pt>
                <c:pt idx="7">
                  <c:v>2331.4890244356266</c:v>
                </c:pt>
                <c:pt idx="8">
                  <c:v>2308.3840047864173</c:v>
                </c:pt>
                <c:pt idx="9">
                  <c:v>2281.8132321898265</c:v>
                </c:pt>
                <c:pt idx="10">
                  <c:v>2255.4350014236456</c:v>
                </c:pt>
                <c:pt idx="11">
                  <c:v>2222.7028902539328</c:v>
                </c:pt>
                <c:pt idx="12">
                  <c:v>2203.6412490433349</c:v>
                </c:pt>
                <c:pt idx="13">
                  <c:v>2179.7660620724855</c:v>
                </c:pt>
                <c:pt idx="14">
                  <c:v>2160.5118790314777</c:v>
                </c:pt>
                <c:pt idx="15">
                  <c:v>2128.742477013815</c:v>
                </c:pt>
                <c:pt idx="16">
                  <c:v>2096.9730749961523</c:v>
                </c:pt>
                <c:pt idx="17">
                  <c:v>2066.3589239609501</c:v>
                </c:pt>
                <c:pt idx="18">
                  <c:v>2041.71356966846</c:v>
                </c:pt>
                <c:pt idx="19">
                  <c:v>2023.6146376099127</c:v>
                </c:pt>
                <c:pt idx="20">
                  <c:v>1991.4601519314299</c:v>
                </c:pt>
                <c:pt idx="21">
                  <c:v>1961.0385427266376</c:v>
                </c:pt>
                <c:pt idx="22">
                  <c:v>1924.0705112879027</c:v>
                </c:pt>
                <c:pt idx="23">
                  <c:v>1892.6861929310601</c:v>
                </c:pt>
                <c:pt idx="24">
                  <c:v>1864.5750856911889</c:v>
                </c:pt>
                <c:pt idx="25">
                  <c:v>1832.9982255039363</c:v>
                </c:pt>
                <c:pt idx="26">
                  <c:v>1810.085747685137</c:v>
                </c:pt>
                <c:pt idx="27">
                  <c:v>1784.0926005797764</c:v>
                </c:pt>
                <c:pt idx="28">
                  <c:v>1744.2364416848905</c:v>
                </c:pt>
                <c:pt idx="29">
                  <c:v>1706.1131592636953</c:v>
                </c:pt>
                <c:pt idx="30">
                  <c:v>1657.7851598307659</c:v>
                </c:pt>
                <c:pt idx="31">
                  <c:v>1609.0720767370162</c:v>
                </c:pt>
                <c:pt idx="32">
                  <c:v>1556.123073374245</c:v>
                </c:pt>
                <c:pt idx="33">
                  <c:v>1521.8506275612513</c:v>
                </c:pt>
                <c:pt idx="34">
                  <c:v>1475.0629627716023</c:v>
                </c:pt>
                <c:pt idx="35">
                  <c:v>1413.0644933795575</c:v>
                </c:pt>
                <c:pt idx="36">
                  <c:v>1343.9419762623397</c:v>
                </c:pt>
                <c:pt idx="37">
                  <c:v>1275.5896264667624</c:v>
                </c:pt>
                <c:pt idx="38">
                  <c:v>1215.9016590396384</c:v>
                </c:pt>
                <c:pt idx="39">
                  <c:v>1164.4929903201478</c:v>
                </c:pt>
                <c:pt idx="40">
                  <c:v>1117.7053255304988</c:v>
                </c:pt>
                <c:pt idx="41">
                  <c:v>1070.72511891044</c:v>
                </c:pt>
                <c:pt idx="42">
                  <c:v>1012.9625697874168</c:v>
                </c:pt>
                <c:pt idx="43">
                  <c:v>937.87125592748669</c:v>
                </c:pt>
                <c:pt idx="44">
                  <c:v>864.12773488042706</c:v>
                </c:pt>
                <c:pt idx="45">
                  <c:v>791.73200664623801</c:v>
                </c:pt>
                <c:pt idx="46">
                  <c:v>718.75865292081869</c:v>
                </c:pt>
                <c:pt idx="47">
                  <c:v>676.20690840019154</c:v>
                </c:pt>
                <c:pt idx="48">
                  <c:v>622.10265405495988</c:v>
                </c:pt>
                <c:pt idx="49">
                  <c:v>559.71910100209482</c:v>
                </c:pt>
                <c:pt idx="50">
                  <c:v>495.60267147553907</c:v>
                </c:pt>
                <c:pt idx="51">
                  <c:v>433.98928574431432</c:v>
                </c:pt>
                <c:pt idx="52">
                  <c:v>381.81044970318334</c:v>
                </c:pt>
                <c:pt idx="53">
                  <c:v>317.50147834621754</c:v>
                </c:pt>
                <c:pt idx="54">
                  <c:v>287.46495280224548</c:v>
                </c:pt>
                <c:pt idx="55">
                  <c:v>255.50300895417263</c:v>
                </c:pt>
                <c:pt idx="56">
                  <c:v>219.88277032830831</c:v>
                </c:pt>
                <c:pt idx="57">
                  <c:v>186.38049183695486</c:v>
                </c:pt>
                <c:pt idx="58">
                  <c:v>151.1453368719107</c:v>
                </c:pt>
                <c:pt idx="59">
                  <c:v>125.15218976655026</c:v>
                </c:pt>
                <c:pt idx="60">
                  <c:v>100.12175181324021</c:v>
                </c:pt>
                <c:pt idx="61">
                  <c:v>85.488572702074336</c:v>
                </c:pt>
                <c:pt idx="62">
                  <c:v>71.047935421318542</c:v>
                </c:pt>
                <c:pt idx="63">
                  <c:v>57.184923631792969</c:v>
                </c:pt>
                <c:pt idx="64">
                  <c:v>45.632413807188328</c:v>
                </c:pt>
                <c:pt idx="65">
                  <c:v>38.893449742835621</c:v>
                </c:pt>
                <c:pt idx="66">
                  <c:v>31.76940201766276</c:v>
                </c:pt>
                <c:pt idx="67">
                  <c:v>25.222979783720131</c:v>
                </c:pt>
                <c:pt idx="68">
                  <c:v>19.639266701827889</c:v>
                </c:pt>
                <c:pt idx="69">
                  <c:v>15.980971924036419</c:v>
                </c:pt>
                <c:pt idx="70">
                  <c:v>10.78234250296433</c:v>
                </c:pt>
                <c:pt idx="71">
                  <c:v>6.1613385731224746</c:v>
                </c:pt>
                <c:pt idx="72">
                  <c:v>3.4657529473813922</c:v>
                </c:pt>
                <c:pt idx="73">
                  <c:v>1.3477928128705412</c:v>
                </c:pt>
                <c:pt idx="74">
                  <c:v>0.77016732164030932</c:v>
                </c:pt>
                <c:pt idx="75">
                  <c:v>0.77016732164030932</c:v>
                </c:pt>
                <c:pt idx="76">
                  <c:v>0.38508366082015466</c:v>
                </c:pt>
                <c:pt idx="77">
                  <c:v>0.38508366082015466</c:v>
                </c:pt>
                <c:pt idx="78">
                  <c:v>0.38508366082015466</c:v>
                </c:pt>
                <c:pt idx="79">
                  <c:v>0.19254183041007733</c:v>
                </c:pt>
                <c:pt idx="80">
                  <c:v>0.19254183041007733</c:v>
                </c:pt>
                <c:pt idx="81">
                  <c:v>0.19254183041007733</c:v>
                </c:pt>
                <c:pt idx="82">
                  <c:v>0.19254183041007733</c:v>
                </c:pt>
                <c:pt idx="83">
                  <c:v>0.19254183041007733</c:v>
                </c:pt>
                <c:pt idx="84">
                  <c:v>0.19254183041007733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A-44EE-8AFA-28E0D66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65472"/>
        <c:axId val="728257272"/>
      </c:lineChart>
      <c:dateAx>
        <c:axId val="728265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7272"/>
        <c:crosses val="autoZero"/>
        <c:auto val="1"/>
        <c:lblOffset val="100"/>
        <c:baseTimeUnit val="days"/>
      </c:dateAx>
      <c:valAx>
        <c:axId val="7282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Vales</a:t>
            </a:r>
            <a:r>
              <a:rPr lang="en-GB" baseline="0"/>
              <a:t> of Glamorgan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date'!$C$1982:$C$2080</c:f>
              <c:numCache>
                <c:formatCode>General</c:formatCode>
                <c:ptCount val="99"/>
                <c:pt idx="0">
                  <c:v>613</c:v>
                </c:pt>
                <c:pt idx="1">
                  <c:v>613</c:v>
                </c:pt>
                <c:pt idx="2">
                  <c:v>613</c:v>
                </c:pt>
                <c:pt idx="3">
                  <c:v>608</c:v>
                </c:pt>
                <c:pt idx="4">
                  <c:v>603</c:v>
                </c:pt>
                <c:pt idx="5">
                  <c:v>600</c:v>
                </c:pt>
                <c:pt idx="6">
                  <c:v>596</c:v>
                </c:pt>
                <c:pt idx="7">
                  <c:v>592</c:v>
                </c:pt>
                <c:pt idx="8">
                  <c:v>587</c:v>
                </c:pt>
                <c:pt idx="9">
                  <c:v>583</c:v>
                </c:pt>
                <c:pt idx="10">
                  <c:v>581</c:v>
                </c:pt>
                <c:pt idx="11">
                  <c:v>575</c:v>
                </c:pt>
                <c:pt idx="12">
                  <c:v>575</c:v>
                </c:pt>
                <c:pt idx="13">
                  <c:v>574</c:v>
                </c:pt>
                <c:pt idx="14">
                  <c:v>571</c:v>
                </c:pt>
                <c:pt idx="15">
                  <c:v>566</c:v>
                </c:pt>
                <c:pt idx="16">
                  <c:v>563</c:v>
                </c:pt>
                <c:pt idx="17">
                  <c:v>557</c:v>
                </c:pt>
                <c:pt idx="18">
                  <c:v>553</c:v>
                </c:pt>
                <c:pt idx="19">
                  <c:v>547</c:v>
                </c:pt>
                <c:pt idx="20">
                  <c:v>540</c:v>
                </c:pt>
                <c:pt idx="21">
                  <c:v>536</c:v>
                </c:pt>
                <c:pt idx="22">
                  <c:v>529</c:v>
                </c:pt>
                <c:pt idx="23">
                  <c:v>521</c:v>
                </c:pt>
                <c:pt idx="24">
                  <c:v>517</c:v>
                </c:pt>
                <c:pt idx="25">
                  <c:v>508</c:v>
                </c:pt>
                <c:pt idx="26">
                  <c:v>501</c:v>
                </c:pt>
                <c:pt idx="27">
                  <c:v>494</c:v>
                </c:pt>
                <c:pt idx="28">
                  <c:v>480</c:v>
                </c:pt>
                <c:pt idx="29">
                  <c:v>472</c:v>
                </c:pt>
                <c:pt idx="30">
                  <c:v>464</c:v>
                </c:pt>
                <c:pt idx="31">
                  <c:v>450</c:v>
                </c:pt>
                <c:pt idx="32">
                  <c:v>438</c:v>
                </c:pt>
                <c:pt idx="33">
                  <c:v>424</c:v>
                </c:pt>
                <c:pt idx="34">
                  <c:v>417</c:v>
                </c:pt>
                <c:pt idx="35">
                  <c:v>407</c:v>
                </c:pt>
                <c:pt idx="36">
                  <c:v>395</c:v>
                </c:pt>
                <c:pt idx="37">
                  <c:v>376</c:v>
                </c:pt>
                <c:pt idx="38">
                  <c:v>358</c:v>
                </c:pt>
                <c:pt idx="39">
                  <c:v>346</c:v>
                </c:pt>
                <c:pt idx="40">
                  <c:v>330</c:v>
                </c:pt>
                <c:pt idx="41">
                  <c:v>322</c:v>
                </c:pt>
                <c:pt idx="42">
                  <c:v>305</c:v>
                </c:pt>
                <c:pt idx="43">
                  <c:v>279</c:v>
                </c:pt>
                <c:pt idx="44">
                  <c:v>265</c:v>
                </c:pt>
                <c:pt idx="45">
                  <c:v>243</c:v>
                </c:pt>
                <c:pt idx="46">
                  <c:v>216</c:v>
                </c:pt>
                <c:pt idx="47">
                  <c:v>197</c:v>
                </c:pt>
                <c:pt idx="48">
                  <c:v>181</c:v>
                </c:pt>
                <c:pt idx="49">
                  <c:v>168</c:v>
                </c:pt>
                <c:pt idx="50">
                  <c:v>149</c:v>
                </c:pt>
                <c:pt idx="51">
                  <c:v>131</c:v>
                </c:pt>
                <c:pt idx="52">
                  <c:v>117</c:v>
                </c:pt>
                <c:pt idx="53">
                  <c:v>99</c:v>
                </c:pt>
                <c:pt idx="54">
                  <c:v>88</c:v>
                </c:pt>
                <c:pt idx="55">
                  <c:v>70</c:v>
                </c:pt>
                <c:pt idx="56">
                  <c:v>61</c:v>
                </c:pt>
                <c:pt idx="57">
                  <c:v>44</c:v>
                </c:pt>
                <c:pt idx="58">
                  <c:v>34</c:v>
                </c:pt>
                <c:pt idx="59">
                  <c:v>17</c:v>
                </c:pt>
                <c:pt idx="60">
                  <c:v>12</c:v>
                </c:pt>
                <c:pt idx="61">
                  <c:v>11</c:v>
                </c:pt>
                <c:pt idx="62">
                  <c:v>6</c:v>
                </c:pt>
                <c:pt idx="63">
                  <c:v>5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D-409E-96EF-C842E6CDCCC8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date'!$B$1982:$B$2080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date'!$H$1982:$H$2080</c:f>
              <c:numCache>
                <c:formatCode>0</c:formatCode>
                <c:ptCount val="99"/>
                <c:pt idx="0">
                  <c:v>578.76805120171139</c:v>
                </c:pt>
                <c:pt idx="1">
                  <c:v>578.76805120171139</c:v>
                </c:pt>
                <c:pt idx="2">
                  <c:v>578.63209441261074</c:v>
                </c:pt>
                <c:pt idx="3">
                  <c:v>575.45976933359418</c:v>
                </c:pt>
                <c:pt idx="4">
                  <c:v>568.70724880825901</c:v>
                </c:pt>
                <c:pt idx="5">
                  <c:v>563.67684761153293</c:v>
                </c:pt>
                <c:pt idx="6">
                  <c:v>556.60709457829614</c:v>
                </c:pt>
                <c:pt idx="7">
                  <c:v>548.76691974015534</c:v>
                </c:pt>
                <c:pt idx="8">
                  <c:v>543.32864817612699</c:v>
                </c:pt>
                <c:pt idx="9">
                  <c:v>537.07463587749453</c:v>
                </c:pt>
                <c:pt idx="10">
                  <c:v>530.86594250856217</c:v>
                </c:pt>
                <c:pt idx="11">
                  <c:v>523.16172445952213</c:v>
                </c:pt>
                <c:pt idx="12">
                  <c:v>518.67515041919876</c:v>
                </c:pt>
                <c:pt idx="13">
                  <c:v>513.05560313636954</c:v>
                </c:pt>
                <c:pt idx="14">
                  <c:v>508.52371016634589</c:v>
                </c:pt>
                <c:pt idx="15">
                  <c:v>501.04608676580699</c:v>
                </c:pt>
                <c:pt idx="16">
                  <c:v>493.56846336526809</c:v>
                </c:pt>
                <c:pt idx="17">
                  <c:v>486.36275354293059</c:v>
                </c:pt>
                <c:pt idx="18">
                  <c:v>480.56193054130046</c:v>
                </c:pt>
                <c:pt idx="19">
                  <c:v>476.30195114947827</c:v>
                </c:pt>
                <c:pt idx="20">
                  <c:v>468.73368988953888</c:v>
                </c:pt>
                <c:pt idx="21">
                  <c:v>461.57329899690166</c:v>
                </c:pt>
                <c:pt idx="22">
                  <c:v>452.87206449445637</c:v>
                </c:pt>
                <c:pt idx="23">
                  <c:v>445.4850789533179</c:v>
                </c:pt>
                <c:pt idx="24">
                  <c:v>438.86851521708348</c:v>
                </c:pt>
                <c:pt idx="25">
                  <c:v>431.4362107462448</c:v>
                </c:pt>
                <c:pt idx="26">
                  <c:v>426.04325811191677</c:v>
                </c:pt>
                <c:pt idx="27">
                  <c:v>419.92520260238496</c:v>
                </c:pt>
                <c:pt idx="28">
                  <c:v>410.5441841544361</c:v>
                </c:pt>
                <c:pt idx="29">
                  <c:v>401.57103607378946</c:v>
                </c:pt>
                <c:pt idx="30">
                  <c:v>390.19598471903026</c:v>
                </c:pt>
                <c:pt idx="31">
                  <c:v>378.73029550487058</c:v>
                </c:pt>
                <c:pt idx="32">
                  <c:v>366.26758983730576</c:v>
                </c:pt>
                <c:pt idx="33">
                  <c:v>358.20082035066378</c:v>
                </c:pt>
                <c:pt idx="34">
                  <c:v>347.18832043350648</c:v>
                </c:pt>
                <c:pt idx="35">
                  <c:v>332.59562507003056</c:v>
                </c:pt>
                <c:pt idx="36">
                  <c:v>316.32612930764589</c:v>
                </c:pt>
                <c:pt idx="37">
                  <c:v>300.23790926406218</c:v>
                </c:pt>
                <c:pt idx="38">
                  <c:v>286.18904105698908</c:v>
                </c:pt>
                <c:pt idx="39">
                  <c:v>274.0888868270261</c:v>
                </c:pt>
                <c:pt idx="40">
                  <c:v>263.0763869098688</c:v>
                </c:pt>
                <c:pt idx="41">
                  <c:v>252.01856806301129</c:v>
                </c:pt>
                <c:pt idx="42">
                  <c:v>238.42288915294054</c:v>
                </c:pt>
                <c:pt idx="43">
                  <c:v>220.74850656984859</c:v>
                </c:pt>
                <c:pt idx="44">
                  <c:v>203.39135649465828</c:v>
                </c:pt>
                <c:pt idx="45">
                  <c:v>186.3514389273696</c:v>
                </c:pt>
                <c:pt idx="46">
                  <c:v>169.17556457098024</c:v>
                </c:pt>
                <c:pt idx="47">
                  <c:v>159.16008110722814</c:v>
                </c:pt>
                <c:pt idx="48">
                  <c:v>146.42546186146188</c:v>
                </c:pt>
                <c:pt idx="49">
                  <c:v>131.74212863858548</c:v>
                </c:pt>
                <c:pt idx="50">
                  <c:v>116.65092504840695</c:v>
                </c:pt>
                <c:pt idx="51">
                  <c:v>102.14886754433149</c:v>
                </c:pt>
                <c:pt idx="52">
                  <c:v>89.867437595567594</c:v>
                </c:pt>
                <c:pt idx="53">
                  <c:v>74.730915075688841</c:v>
                </c:pt>
                <c:pt idx="54">
                  <c:v>67.661162042452048</c:v>
                </c:pt>
                <c:pt idx="55">
                  <c:v>60.138219712212909</c:v>
                </c:pt>
                <c:pt idx="56">
                  <c:v>51.754217717669285</c:v>
                </c:pt>
                <c:pt idx="57">
                  <c:v>43.868723949828258</c:v>
                </c:pt>
                <c:pt idx="58">
                  <c:v>35.5753598146851</c:v>
                </c:pt>
                <c:pt idx="59">
                  <c:v>29.457304305153272</c:v>
                </c:pt>
                <c:pt idx="60">
                  <c:v>23.565843444122617</c:v>
                </c:pt>
                <c:pt idx="61">
                  <c:v>20.121604786904694</c:v>
                </c:pt>
                <c:pt idx="62">
                  <c:v>16.722685059387011</c:v>
                </c:pt>
                <c:pt idx="63">
                  <c:v>13.459722120970033</c:v>
                </c:pt>
                <c:pt idx="64">
                  <c:v>10.740586338955884</c:v>
                </c:pt>
                <c:pt idx="65">
                  <c:v>9.1544237994476312</c:v>
                </c:pt>
                <c:pt idx="66">
                  <c:v>7.4776234005389073</c:v>
                </c:pt>
                <c:pt idx="67">
                  <c:v>5.9367797907308901</c:v>
                </c:pt>
                <c:pt idx="68">
                  <c:v>4.6225308294240515</c:v>
                </c:pt>
                <c:pt idx="69">
                  <c:v>3.7614711651195716</c:v>
                </c:pt>
                <c:pt idx="70">
                  <c:v>2.5378600632132047</c:v>
                </c:pt>
                <c:pt idx="71">
                  <c:v>1.4502057504075456</c:v>
                </c:pt>
                <c:pt idx="72">
                  <c:v>0.81574073460424446</c:v>
                </c:pt>
                <c:pt idx="73">
                  <c:v>0.31723250790165058</c:v>
                </c:pt>
                <c:pt idx="74">
                  <c:v>0.1812757188009432</c:v>
                </c:pt>
                <c:pt idx="75">
                  <c:v>0.1812757188009432</c:v>
                </c:pt>
                <c:pt idx="76">
                  <c:v>9.0637859400471602E-2</c:v>
                </c:pt>
                <c:pt idx="77">
                  <c:v>9.0637859400471602E-2</c:v>
                </c:pt>
                <c:pt idx="78">
                  <c:v>9.0637859400471602E-2</c:v>
                </c:pt>
                <c:pt idx="79">
                  <c:v>4.5318929700235801E-2</c:v>
                </c:pt>
                <c:pt idx="80">
                  <c:v>4.5318929700235801E-2</c:v>
                </c:pt>
                <c:pt idx="81">
                  <c:v>4.5318929700235801E-2</c:v>
                </c:pt>
                <c:pt idx="82">
                  <c:v>4.5318929700235801E-2</c:v>
                </c:pt>
                <c:pt idx="83">
                  <c:v>4.5318929700235801E-2</c:v>
                </c:pt>
                <c:pt idx="84">
                  <c:v>4.5318929700235801E-2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D-409E-96EF-C842E6CD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7224"/>
        <c:axId val="374767552"/>
      </c:lineChart>
      <c:dateAx>
        <c:axId val="374767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7552"/>
        <c:crosses val="autoZero"/>
        <c:auto val="1"/>
        <c:lblOffset val="100"/>
        <c:baseTimeUnit val="days"/>
      </c:dateAx>
      <c:valAx>
        <c:axId val="3747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Cwm</a:t>
            </a:r>
            <a:r>
              <a:rPr lang="en-GB" baseline="0"/>
              <a:t> Taff Morgannwg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'MDS-Addition'!$C$299:$C$397</c:f>
              <c:numCache>
                <c:formatCode>General</c:formatCode>
                <c:ptCount val="99"/>
                <c:pt idx="0">
                  <c:v>2352</c:v>
                </c:pt>
                <c:pt idx="1">
                  <c:v>2352</c:v>
                </c:pt>
                <c:pt idx="2">
                  <c:v>2352</c:v>
                </c:pt>
                <c:pt idx="3">
                  <c:v>2329</c:v>
                </c:pt>
                <c:pt idx="4">
                  <c:v>2292</c:v>
                </c:pt>
                <c:pt idx="5">
                  <c:v>2261</c:v>
                </c:pt>
                <c:pt idx="6">
                  <c:v>2229</c:v>
                </c:pt>
                <c:pt idx="7">
                  <c:v>2196</c:v>
                </c:pt>
                <c:pt idx="8">
                  <c:v>2173</c:v>
                </c:pt>
                <c:pt idx="9">
                  <c:v>2148</c:v>
                </c:pt>
                <c:pt idx="10">
                  <c:v>2120</c:v>
                </c:pt>
                <c:pt idx="11">
                  <c:v>2086</c:v>
                </c:pt>
                <c:pt idx="12">
                  <c:v>2071</c:v>
                </c:pt>
                <c:pt idx="13">
                  <c:v>2050</c:v>
                </c:pt>
                <c:pt idx="14">
                  <c:v>2028</c:v>
                </c:pt>
                <c:pt idx="15">
                  <c:v>1997</c:v>
                </c:pt>
                <c:pt idx="16">
                  <c:v>1978</c:v>
                </c:pt>
                <c:pt idx="17">
                  <c:v>1929</c:v>
                </c:pt>
                <c:pt idx="18">
                  <c:v>1911</c:v>
                </c:pt>
                <c:pt idx="19">
                  <c:v>1891</c:v>
                </c:pt>
                <c:pt idx="20">
                  <c:v>1863</c:v>
                </c:pt>
                <c:pt idx="21">
                  <c:v>1829</c:v>
                </c:pt>
                <c:pt idx="22">
                  <c:v>1801</c:v>
                </c:pt>
                <c:pt idx="23">
                  <c:v>1771</c:v>
                </c:pt>
                <c:pt idx="24">
                  <c:v>1735</c:v>
                </c:pt>
                <c:pt idx="25">
                  <c:v>1697</c:v>
                </c:pt>
                <c:pt idx="26">
                  <c:v>1673</c:v>
                </c:pt>
                <c:pt idx="27">
                  <c:v>1646</c:v>
                </c:pt>
                <c:pt idx="28">
                  <c:v>1608</c:v>
                </c:pt>
                <c:pt idx="29">
                  <c:v>1575</c:v>
                </c:pt>
                <c:pt idx="30">
                  <c:v>1503</c:v>
                </c:pt>
                <c:pt idx="31">
                  <c:v>1446</c:v>
                </c:pt>
                <c:pt idx="32">
                  <c:v>1397</c:v>
                </c:pt>
                <c:pt idx="33">
                  <c:v>1369</c:v>
                </c:pt>
                <c:pt idx="34">
                  <c:v>1338</c:v>
                </c:pt>
                <c:pt idx="35">
                  <c:v>1266</c:v>
                </c:pt>
                <c:pt idx="36">
                  <c:v>1182</c:v>
                </c:pt>
                <c:pt idx="37">
                  <c:v>1099</c:v>
                </c:pt>
                <c:pt idx="38">
                  <c:v>1044</c:v>
                </c:pt>
                <c:pt idx="39">
                  <c:v>1002</c:v>
                </c:pt>
                <c:pt idx="40">
                  <c:v>957</c:v>
                </c:pt>
                <c:pt idx="41">
                  <c:v>907</c:v>
                </c:pt>
                <c:pt idx="42">
                  <c:v>864</c:v>
                </c:pt>
                <c:pt idx="43">
                  <c:v>797</c:v>
                </c:pt>
                <c:pt idx="44">
                  <c:v>723</c:v>
                </c:pt>
                <c:pt idx="45">
                  <c:v>642</c:v>
                </c:pt>
                <c:pt idx="46">
                  <c:v>582</c:v>
                </c:pt>
                <c:pt idx="47">
                  <c:v>540</c:v>
                </c:pt>
                <c:pt idx="48">
                  <c:v>494</c:v>
                </c:pt>
                <c:pt idx="49">
                  <c:v>428</c:v>
                </c:pt>
                <c:pt idx="50">
                  <c:v>364</c:v>
                </c:pt>
                <c:pt idx="51">
                  <c:v>298</c:v>
                </c:pt>
                <c:pt idx="52">
                  <c:v>258</c:v>
                </c:pt>
                <c:pt idx="53">
                  <c:v>207</c:v>
                </c:pt>
                <c:pt idx="54">
                  <c:v>181</c:v>
                </c:pt>
                <c:pt idx="55">
                  <c:v>161</c:v>
                </c:pt>
                <c:pt idx="56">
                  <c:v>114</c:v>
                </c:pt>
                <c:pt idx="57">
                  <c:v>89</c:v>
                </c:pt>
                <c:pt idx="58">
                  <c:v>64</c:v>
                </c:pt>
                <c:pt idx="59">
                  <c:v>43</c:v>
                </c:pt>
                <c:pt idx="60">
                  <c:v>31</c:v>
                </c:pt>
                <c:pt idx="61">
                  <c:v>24</c:v>
                </c:pt>
                <c:pt idx="62">
                  <c:v>18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E-4C5F-AC91-7DAFF42B4F56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'MDS-Addition'!$B$299:$B$397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'MDS-Addition'!$H$299:$H$397</c:f>
              <c:numCache>
                <c:formatCode>0</c:formatCode>
                <c:ptCount val="99"/>
                <c:pt idx="0">
                  <c:v>2452.8546488371685</c:v>
                </c:pt>
                <c:pt idx="1">
                  <c:v>2452.8546488371685</c:v>
                </c:pt>
                <c:pt idx="2">
                  <c:v>2452.2784555910239</c:v>
                </c:pt>
                <c:pt idx="3">
                  <c:v>2438.833946514319</c:v>
                </c:pt>
                <c:pt idx="4">
                  <c:v>2410.2163486224749</c:v>
                </c:pt>
                <c:pt idx="5">
                  <c:v>2388.8971985151284</c:v>
                </c:pt>
                <c:pt idx="6">
                  <c:v>2358.935149715614</c:v>
                </c:pt>
                <c:pt idx="7">
                  <c:v>2325.7080058546139</c:v>
                </c:pt>
                <c:pt idx="8">
                  <c:v>2302.6602760088335</c:v>
                </c:pt>
                <c:pt idx="9">
                  <c:v>2276.1553866861864</c:v>
                </c:pt>
                <c:pt idx="10">
                  <c:v>2249.8425617789203</c:v>
                </c:pt>
                <c:pt idx="11">
                  <c:v>2217.1916111640649</c:v>
                </c:pt>
                <c:pt idx="12">
                  <c:v>2198.1772340412963</c:v>
                </c:pt>
                <c:pt idx="13">
                  <c:v>2174.3612465339897</c:v>
                </c:pt>
                <c:pt idx="14">
                  <c:v>2155.1548049958396</c:v>
                </c:pt>
                <c:pt idx="15">
                  <c:v>2123.4641764578919</c:v>
                </c:pt>
                <c:pt idx="16">
                  <c:v>2091.7735479199437</c:v>
                </c:pt>
                <c:pt idx="17">
                  <c:v>2061.2353058742851</c:v>
                </c:pt>
                <c:pt idx="18">
                  <c:v>2036.6510607054527</c:v>
                </c:pt>
                <c:pt idx="19">
                  <c:v>2018.5970056595913</c:v>
                </c:pt>
                <c:pt idx="20">
                  <c:v>1986.5222482908805</c:v>
                </c:pt>
                <c:pt idx="21">
                  <c:v>1956.176070660603</c:v>
                </c:pt>
                <c:pt idx="22">
                  <c:v>1919.2997029073547</c:v>
                </c:pt>
                <c:pt idx="23">
                  <c:v>1887.9932032001698</c:v>
                </c:pt>
                <c:pt idx="24">
                  <c:v>1859.9517985544703</c:v>
                </c:pt>
                <c:pt idx="25">
                  <c:v>1828.4532344319039</c:v>
                </c:pt>
                <c:pt idx="26">
                  <c:v>1805.597569001505</c:v>
                </c:pt>
                <c:pt idx="27">
                  <c:v>1779.6688729250022</c:v>
                </c:pt>
                <c:pt idx="28">
                  <c:v>1739.9115389410313</c:v>
                </c:pt>
                <c:pt idx="29">
                  <c:v>1701.8827846954937</c:v>
                </c:pt>
                <c:pt idx="30">
                  <c:v>1653.6746164347367</c:v>
                </c:pt>
                <c:pt idx="31">
                  <c:v>1605.0823193432166</c:v>
                </c:pt>
                <c:pt idx="32">
                  <c:v>1552.2646051133033</c:v>
                </c:pt>
                <c:pt idx="33">
                  <c:v>1518.0771391753958</c:v>
                </c:pt>
                <c:pt idx="34">
                  <c:v>1471.4054862376906</c:v>
                </c:pt>
                <c:pt idx="35">
                  <c:v>1409.560744484847</c:v>
                </c:pt>
                <c:pt idx="36">
                  <c:v>1340.6096193628875</c:v>
                </c:pt>
                <c:pt idx="37">
                  <c:v>1272.426751902454</c:v>
                </c:pt>
                <c:pt idx="38">
                  <c:v>1212.8867831341884</c:v>
                </c:pt>
                <c:pt idx="39">
                  <c:v>1161.6055842273272</c:v>
                </c:pt>
                <c:pt idx="40">
                  <c:v>1114.933931289622</c:v>
                </c:pt>
                <c:pt idx="41">
                  <c:v>1068.0702139365355</c:v>
                </c:pt>
                <c:pt idx="42">
                  <c:v>1010.4508893220847</c:v>
                </c:pt>
                <c:pt idx="43">
                  <c:v>935.54576732329872</c:v>
                </c:pt>
                <c:pt idx="44">
                  <c:v>861.98509623218331</c:v>
                </c:pt>
                <c:pt idx="45">
                  <c:v>789.76887604873832</c:v>
                </c:pt>
                <c:pt idx="46">
                  <c:v>716.97646261914883</c:v>
                </c:pt>
                <c:pt idx="47">
                  <c:v>674.5302268198368</c:v>
                </c:pt>
                <c:pt idx="48">
                  <c:v>620.56012609763457</c:v>
                </c:pt>
                <c:pt idx="49">
                  <c:v>558.33125551402782</c:v>
                </c:pt>
                <c:pt idx="50">
                  <c:v>494.37380519198746</c:v>
                </c:pt>
                <c:pt idx="51">
                  <c:v>432.91319226990669</c:v>
                </c:pt>
                <c:pt idx="52">
                  <c:v>380.86373570151949</c:v>
                </c:pt>
                <c:pt idx="53">
                  <c:v>316.71422096409765</c:v>
                </c:pt>
                <c:pt idx="54">
                  <c:v>286.75217216458327</c:v>
                </c:pt>
                <c:pt idx="55">
                  <c:v>254.86947921125383</c:v>
                </c:pt>
                <c:pt idx="56">
                  <c:v>219.33756236567586</c:v>
                </c:pt>
                <c:pt idx="57">
                  <c:v>185.91835408929444</c:v>
                </c:pt>
                <c:pt idx="58">
                  <c:v>150.77056607447946</c:v>
                </c:pt>
                <c:pt idx="59">
                  <c:v>124.84186999797663</c:v>
                </c:pt>
                <c:pt idx="60">
                  <c:v>99.873495998381301</c:v>
                </c:pt>
                <c:pt idx="61">
                  <c:v>85.276600429387116</c:v>
                </c:pt>
                <c:pt idx="62">
                  <c:v>70.871769275774426</c:v>
                </c:pt>
                <c:pt idx="63">
                  <c:v>57.043131368306248</c:v>
                </c:pt>
                <c:pt idx="64">
                  <c:v>45.519266445416093</c:v>
                </c:pt>
                <c:pt idx="65">
                  <c:v>38.797011907063506</c:v>
                </c:pt>
                <c:pt idx="66">
                  <c:v>31.690628537947916</c:v>
                </c:pt>
                <c:pt idx="67">
                  <c:v>25.160438414976831</c:v>
                </c:pt>
                <c:pt idx="68">
                  <c:v>19.590570368913255</c:v>
                </c:pt>
                <c:pt idx="69">
                  <c:v>15.941346476664709</c:v>
                </c:pt>
                <c:pt idx="70">
                  <c:v>10.75560726136414</c:v>
                </c:pt>
                <c:pt idx="71">
                  <c:v>6.1460612922080804</c:v>
                </c:pt>
                <c:pt idx="72">
                  <c:v>3.4571594768670453</c:v>
                </c:pt>
                <c:pt idx="73">
                  <c:v>1.3444509076705176</c:v>
                </c:pt>
                <c:pt idx="74">
                  <c:v>0.76825766152601005</c:v>
                </c:pt>
                <c:pt idx="75">
                  <c:v>0.76825766152601005</c:v>
                </c:pt>
                <c:pt idx="76">
                  <c:v>0.38412883076300502</c:v>
                </c:pt>
                <c:pt idx="77">
                  <c:v>0.38412883076300502</c:v>
                </c:pt>
                <c:pt idx="78">
                  <c:v>0.38412883076300502</c:v>
                </c:pt>
                <c:pt idx="79">
                  <c:v>0.19206441538150251</c:v>
                </c:pt>
                <c:pt idx="80">
                  <c:v>0.19206441538150251</c:v>
                </c:pt>
                <c:pt idx="81">
                  <c:v>0.19206441538150251</c:v>
                </c:pt>
                <c:pt idx="82">
                  <c:v>0.19206441538150251</c:v>
                </c:pt>
                <c:pt idx="83">
                  <c:v>0.19206441538150251</c:v>
                </c:pt>
                <c:pt idx="84">
                  <c:v>0.19206441538150251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E-4C5F-AC91-7DAFF42B4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51368"/>
        <c:axId val="728254976"/>
      </c:lineChart>
      <c:dateAx>
        <c:axId val="728251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4976"/>
        <c:crosses val="autoZero"/>
        <c:auto val="1"/>
        <c:lblOffset val="100"/>
        <c:baseTimeUnit val="days"/>
      </c:dateAx>
      <c:valAx>
        <c:axId val="7282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Bridgend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date'!$C$101:$C$199</c:f>
              <c:numCache>
                <c:formatCode>General</c:formatCode>
                <c:ptCount val="99"/>
                <c:pt idx="0">
                  <c:v>504</c:v>
                </c:pt>
                <c:pt idx="1">
                  <c:v>504</c:v>
                </c:pt>
                <c:pt idx="2">
                  <c:v>504</c:v>
                </c:pt>
                <c:pt idx="3">
                  <c:v>497</c:v>
                </c:pt>
                <c:pt idx="4">
                  <c:v>494</c:v>
                </c:pt>
                <c:pt idx="5">
                  <c:v>485</c:v>
                </c:pt>
                <c:pt idx="6">
                  <c:v>482</c:v>
                </c:pt>
                <c:pt idx="7">
                  <c:v>480</c:v>
                </c:pt>
                <c:pt idx="8">
                  <c:v>476</c:v>
                </c:pt>
                <c:pt idx="9">
                  <c:v>474</c:v>
                </c:pt>
                <c:pt idx="10">
                  <c:v>470</c:v>
                </c:pt>
                <c:pt idx="11">
                  <c:v>461</c:v>
                </c:pt>
                <c:pt idx="12">
                  <c:v>456</c:v>
                </c:pt>
                <c:pt idx="13">
                  <c:v>449</c:v>
                </c:pt>
                <c:pt idx="14">
                  <c:v>446</c:v>
                </c:pt>
                <c:pt idx="15">
                  <c:v>440</c:v>
                </c:pt>
                <c:pt idx="16">
                  <c:v>437</c:v>
                </c:pt>
                <c:pt idx="17">
                  <c:v>432</c:v>
                </c:pt>
                <c:pt idx="18">
                  <c:v>429</c:v>
                </c:pt>
                <c:pt idx="19">
                  <c:v>428</c:v>
                </c:pt>
                <c:pt idx="20">
                  <c:v>421</c:v>
                </c:pt>
                <c:pt idx="21">
                  <c:v>415</c:v>
                </c:pt>
                <c:pt idx="22">
                  <c:v>408</c:v>
                </c:pt>
                <c:pt idx="23">
                  <c:v>401</c:v>
                </c:pt>
                <c:pt idx="24">
                  <c:v>401</c:v>
                </c:pt>
                <c:pt idx="25">
                  <c:v>392</c:v>
                </c:pt>
                <c:pt idx="26">
                  <c:v>383</c:v>
                </c:pt>
                <c:pt idx="27">
                  <c:v>373</c:v>
                </c:pt>
                <c:pt idx="28">
                  <c:v>372</c:v>
                </c:pt>
                <c:pt idx="29">
                  <c:v>368</c:v>
                </c:pt>
                <c:pt idx="30">
                  <c:v>346</c:v>
                </c:pt>
                <c:pt idx="31">
                  <c:v>329</c:v>
                </c:pt>
                <c:pt idx="32">
                  <c:v>321</c:v>
                </c:pt>
                <c:pt idx="33">
                  <c:v>319</c:v>
                </c:pt>
                <c:pt idx="34">
                  <c:v>315</c:v>
                </c:pt>
                <c:pt idx="35">
                  <c:v>300</c:v>
                </c:pt>
                <c:pt idx="36">
                  <c:v>288</c:v>
                </c:pt>
                <c:pt idx="37">
                  <c:v>269</c:v>
                </c:pt>
                <c:pt idx="38">
                  <c:v>248</c:v>
                </c:pt>
                <c:pt idx="39">
                  <c:v>239</c:v>
                </c:pt>
                <c:pt idx="40">
                  <c:v>222</c:v>
                </c:pt>
                <c:pt idx="41">
                  <c:v>209</c:v>
                </c:pt>
                <c:pt idx="42">
                  <c:v>202</c:v>
                </c:pt>
                <c:pt idx="43">
                  <c:v>186</c:v>
                </c:pt>
                <c:pt idx="44">
                  <c:v>171</c:v>
                </c:pt>
                <c:pt idx="45">
                  <c:v>149</c:v>
                </c:pt>
                <c:pt idx="46">
                  <c:v>139</c:v>
                </c:pt>
                <c:pt idx="47">
                  <c:v>127</c:v>
                </c:pt>
                <c:pt idx="48">
                  <c:v>116</c:v>
                </c:pt>
                <c:pt idx="49">
                  <c:v>99</c:v>
                </c:pt>
                <c:pt idx="50">
                  <c:v>80</c:v>
                </c:pt>
                <c:pt idx="51">
                  <c:v>64</c:v>
                </c:pt>
                <c:pt idx="52">
                  <c:v>54</c:v>
                </c:pt>
                <c:pt idx="53">
                  <c:v>49</c:v>
                </c:pt>
                <c:pt idx="54">
                  <c:v>44</c:v>
                </c:pt>
                <c:pt idx="55">
                  <c:v>40</c:v>
                </c:pt>
                <c:pt idx="56">
                  <c:v>35</c:v>
                </c:pt>
                <c:pt idx="57">
                  <c:v>32</c:v>
                </c:pt>
                <c:pt idx="58">
                  <c:v>26</c:v>
                </c:pt>
                <c:pt idx="59">
                  <c:v>18</c:v>
                </c:pt>
                <c:pt idx="60">
                  <c:v>13</c:v>
                </c:pt>
                <c:pt idx="61">
                  <c:v>11</c:v>
                </c:pt>
                <c:pt idx="62">
                  <c:v>7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6-4A43-9059-0B1CAB0A0F5E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date'!$B$101:$B$199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date'!$H$101:$H$199</c:f>
              <c:numCache>
                <c:formatCode>0</c:formatCode>
                <c:ptCount val="99"/>
                <c:pt idx="0">
                  <c:v>743.45943614179362</c:v>
                </c:pt>
                <c:pt idx="1">
                  <c:v>743.45943614179362</c:v>
                </c:pt>
                <c:pt idx="2">
                  <c:v>743.28479215867367</c:v>
                </c:pt>
                <c:pt idx="3">
                  <c:v>739.20976588587394</c:v>
                </c:pt>
                <c:pt idx="4">
                  <c:v>730.53578139091439</c:v>
                </c:pt>
                <c:pt idx="5">
                  <c:v>724.07395401547478</c:v>
                </c:pt>
                <c:pt idx="6">
                  <c:v>714.99246689323536</c:v>
                </c:pt>
                <c:pt idx="7">
                  <c:v>704.921330533316</c:v>
                </c:pt>
                <c:pt idx="8">
                  <c:v>697.93557120851642</c:v>
                </c:pt>
                <c:pt idx="9">
                  <c:v>689.90194798499692</c:v>
                </c:pt>
                <c:pt idx="10">
                  <c:v>681.92653942251741</c:v>
                </c:pt>
                <c:pt idx="11">
                  <c:v>672.03004704571811</c:v>
                </c:pt>
                <c:pt idx="12">
                  <c:v>666.26679560275841</c:v>
                </c:pt>
                <c:pt idx="13">
                  <c:v>659.0481776337989</c:v>
                </c:pt>
                <c:pt idx="14">
                  <c:v>653.22671152979922</c:v>
                </c:pt>
                <c:pt idx="15">
                  <c:v>643.62129245819983</c:v>
                </c:pt>
                <c:pt idx="16">
                  <c:v>634.01587338660045</c:v>
                </c:pt>
                <c:pt idx="17">
                  <c:v>624.75974228124107</c:v>
                </c:pt>
                <c:pt idx="18">
                  <c:v>617.30826566812152</c:v>
                </c:pt>
                <c:pt idx="19">
                  <c:v>611.83608753036185</c:v>
                </c:pt>
                <c:pt idx="20">
                  <c:v>602.11423913668239</c:v>
                </c:pt>
                <c:pt idx="21">
                  <c:v>592.916322692363</c:v>
                </c:pt>
                <c:pt idx="22">
                  <c:v>581.73910777268372</c:v>
                </c:pt>
                <c:pt idx="23">
                  <c:v>572.2501180231643</c:v>
                </c:pt>
                <c:pt idx="24">
                  <c:v>563.75077751132483</c:v>
                </c:pt>
                <c:pt idx="25">
                  <c:v>554.20357310076542</c:v>
                </c:pt>
                <c:pt idx="26">
                  <c:v>547.27602843700583</c:v>
                </c:pt>
                <c:pt idx="27">
                  <c:v>539.4170491966064</c:v>
                </c:pt>
                <c:pt idx="28">
                  <c:v>527.36661436132715</c:v>
                </c:pt>
                <c:pt idx="29">
                  <c:v>515.84011147540787</c:v>
                </c:pt>
                <c:pt idx="30">
                  <c:v>501.22823155436873</c:v>
                </c:pt>
                <c:pt idx="31">
                  <c:v>486.49992231124963</c:v>
                </c:pt>
                <c:pt idx="32">
                  <c:v>470.49089052525062</c:v>
                </c:pt>
                <c:pt idx="33">
                  <c:v>460.12868086013128</c:v>
                </c:pt>
                <c:pt idx="34">
                  <c:v>445.98251822741219</c:v>
                </c:pt>
                <c:pt idx="35">
                  <c:v>427.23739737253334</c:v>
                </c:pt>
                <c:pt idx="36">
                  <c:v>406.33833405917466</c:v>
                </c:pt>
                <c:pt idx="37">
                  <c:v>385.67212938997596</c:v>
                </c:pt>
                <c:pt idx="38">
                  <c:v>367.62558446757708</c:v>
                </c:pt>
                <c:pt idx="39">
                  <c:v>352.08226996989805</c:v>
                </c:pt>
                <c:pt idx="40">
                  <c:v>337.9361073371789</c:v>
                </c:pt>
                <c:pt idx="41">
                  <c:v>323.73173004341982</c:v>
                </c:pt>
                <c:pt idx="42">
                  <c:v>306.26733173142088</c:v>
                </c:pt>
                <c:pt idx="43">
                  <c:v>283.56361392582232</c:v>
                </c:pt>
                <c:pt idx="44">
                  <c:v>261.26739874750371</c:v>
                </c:pt>
                <c:pt idx="45">
                  <c:v>239.37868619646505</c:v>
                </c:pt>
                <c:pt idx="46">
                  <c:v>217.31532966230645</c:v>
                </c:pt>
                <c:pt idx="47">
                  <c:v>204.44988957246724</c:v>
                </c:pt>
                <c:pt idx="48">
                  <c:v>188.09156982022827</c:v>
                </c:pt>
                <c:pt idx="49">
                  <c:v>169.23001964326943</c:v>
                </c:pt>
                <c:pt idx="50">
                  <c:v>149.84453751695065</c:v>
                </c:pt>
                <c:pt idx="51">
                  <c:v>131.21584598415183</c:v>
                </c:pt>
                <c:pt idx="52">
                  <c:v>115.4396728423128</c:v>
                </c:pt>
                <c:pt idx="53">
                  <c:v>95.995976054954014</c:v>
                </c:pt>
                <c:pt idx="54">
                  <c:v>86.914488932714576</c:v>
                </c:pt>
                <c:pt idx="55">
                  <c:v>77.250855200075179</c:v>
                </c:pt>
                <c:pt idx="56">
                  <c:v>66.481142907675846</c:v>
                </c:pt>
                <c:pt idx="57">
                  <c:v>56.351791886716484</c:v>
                </c:pt>
                <c:pt idx="58">
                  <c:v>45.698508916397152</c:v>
                </c:pt>
                <c:pt idx="59">
                  <c:v>37.839529675997639</c:v>
                </c:pt>
                <c:pt idx="60">
                  <c:v>30.271623740798113</c:v>
                </c:pt>
                <c:pt idx="61">
                  <c:v>25.847309501758389</c:v>
                </c:pt>
                <c:pt idx="62">
                  <c:v>21.481209923758659</c:v>
                </c:pt>
                <c:pt idx="63">
                  <c:v>17.289754328878921</c:v>
                </c:pt>
                <c:pt idx="64">
                  <c:v>13.796874666479139</c:v>
                </c:pt>
                <c:pt idx="65">
                  <c:v>11.759361530079266</c:v>
                </c:pt>
                <c:pt idx="66">
                  <c:v>9.6054190715994014</c:v>
                </c:pt>
                <c:pt idx="67">
                  <c:v>7.6261205962395247</c:v>
                </c:pt>
                <c:pt idx="68">
                  <c:v>5.9378954260796295</c:v>
                </c:pt>
                <c:pt idx="69">
                  <c:v>4.8318168663196985</c:v>
                </c:pt>
                <c:pt idx="70">
                  <c:v>3.2600210182397964</c:v>
                </c:pt>
                <c:pt idx="71">
                  <c:v>1.8628691532798838</c:v>
                </c:pt>
                <c:pt idx="72">
                  <c:v>1.0478638987199347</c:v>
                </c:pt>
                <c:pt idx="73">
                  <c:v>0.40750262727997455</c:v>
                </c:pt>
                <c:pt idx="74">
                  <c:v>0.23285864415998547</c:v>
                </c:pt>
                <c:pt idx="75">
                  <c:v>0.23285864415998547</c:v>
                </c:pt>
                <c:pt idx="76">
                  <c:v>0.11642932207999274</c:v>
                </c:pt>
                <c:pt idx="77">
                  <c:v>0.11642932207999274</c:v>
                </c:pt>
                <c:pt idx="78">
                  <c:v>0.11642932207999274</c:v>
                </c:pt>
                <c:pt idx="79">
                  <c:v>5.8214661039996368E-2</c:v>
                </c:pt>
                <c:pt idx="80">
                  <c:v>5.8214661039996368E-2</c:v>
                </c:pt>
                <c:pt idx="81">
                  <c:v>5.8214661039996368E-2</c:v>
                </c:pt>
                <c:pt idx="82">
                  <c:v>5.8214661039996368E-2</c:v>
                </c:pt>
                <c:pt idx="83">
                  <c:v>5.8214661039996368E-2</c:v>
                </c:pt>
                <c:pt idx="84">
                  <c:v>5.8214661039996368E-2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6-4A43-9059-0B1CAB0A0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17968"/>
        <c:axId val="619822888"/>
      </c:lineChart>
      <c:dateAx>
        <c:axId val="61981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22888"/>
        <c:crosses val="autoZero"/>
        <c:auto val="1"/>
        <c:lblOffset val="100"/>
        <c:baseTimeUnit val="days"/>
      </c:dateAx>
      <c:valAx>
        <c:axId val="61982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Merthyr</a:t>
            </a:r>
            <a:r>
              <a:rPr lang="en-GB" baseline="0"/>
              <a:t> Tydfil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date'!$C$1091:$C$1189</c:f>
              <c:numCache>
                <c:formatCode>General</c:formatCode>
                <c:ptCount val="99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351</c:v>
                </c:pt>
                <c:pt idx="4">
                  <c:v>344</c:v>
                </c:pt>
                <c:pt idx="5">
                  <c:v>340</c:v>
                </c:pt>
                <c:pt idx="6">
                  <c:v>334</c:v>
                </c:pt>
                <c:pt idx="7">
                  <c:v>326</c:v>
                </c:pt>
                <c:pt idx="8">
                  <c:v>325</c:v>
                </c:pt>
                <c:pt idx="9">
                  <c:v>322</c:v>
                </c:pt>
                <c:pt idx="10">
                  <c:v>316</c:v>
                </c:pt>
                <c:pt idx="11">
                  <c:v>314</c:v>
                </c:pt>
                <c:pt idx="12">
                  <c:v>314</c:v>
                </c:pt>
                <c:pt idx="13">
                  <c:v>313</c:v>
                </c:pt>
                <c:pt idx="14">
                  <c:v>309</c:v>
                </c:pt>
                <c:pt idx="15">
                  <c:v>306</c:v>
                </c:pt>
                <c:pt idx="16">
                  <c:v>300</c:v>
                </c:pt>
                <c:pt idx="17">
                  <c:v>293</c:v>
                </c:pt>
                <c:pt idx="18">
                  <c:v>288</c:v>
                </c:pt>
                <c:pt idx="19">
                  <c:v>284</c:v>
                </c:pt>
                <c:pt idx="20">
                  <c:v>279</c:v>
                </c:pt>
                <c:pt idx="21">
                  <c:v>268</c:v>
                </c:pt>
                <c:pt idx="22">
                  <c:v>266</c:v>
                </c:pt>
                <c:pt idx="23">
                  <c:v>258</c:v>
                </c:pt>
                <c:pt idx="24">
                  <c:v>249</c:v>
                </c:pt>
                <c:pt idx="25">
                  <c:v>241</c:v>
                </c:pt>
                <c:pt idx="26">
                  <c:v>237</c:v>
                </c:pt>
                <c:pt idx="27">
                  <c:v>234</c:v>
                </c:pt>
                <c:pt idx="28">
                  <c:v>231</c:v>
                </c:pt>
                <c:pt idx="29">
                  <c:v>223</c:v>
                </c:pt>
                <c:pt idx="30">
                  <c:v>216</c:v>
                </c:pt>
                <c:pt idx="31">
                  <c:v>205</c:v>
                </c:pt>
                <c:pt idx="32">
                  <c:v>198</c:v>
                </c:pt>
                <c:pt idx="33">
                  <c:v>195</c:v>
                </c:pt>
                <c:pt idx="34">
                  <c:v>190</c:v>
                </c:pt>
                <c:pt idx="35">
                  <c:v>176</c:v>
                </c:pt>
                <c:pt idx="36">
                  <c:v>161</c:v>
                </c:pt>
                <c:pt idx="37">
                  <c:v>143</c:v>
                </c:pt>
                <c:pt idx="38">
                  <c:v>137</c:v>
                </c:pt>
                <c:pt idx="39">
                  <c:v>135</c:v>
                </c:pt>
                <c:pt idx="40">
                  <c:v>128</c:v>
                </c:pt>
                <c:pt idx="41">
                  <c:v>124</c:v>
                </c:pt>
                <c:pt idx="42">
                  <c:v>120</c:v>
                </c:pt>
                <c:pt idx="43">
                  <c:v>111</c:v>
                </c:pt>
                <c:pt idx="44">
                  <c:v>101</c:v>
                </c:pt>
                <c:pt idx="45">
                  <c:v>87</c:v>
                </c:pt>
                <c:pt idx="46">
                  <c:v>75</c:v>
                </c:pt>
                <c:pt idx="47">
                  <c:v>67</c:v>
                </c:pt>
                <c:pt idx="48">
                  <c:v>64</c:v>
                </c:pt>
                <c:pt idx="49">
                  <c:v>57</c:v>
                </c:pt>
                <c:pt idx="50">
                  <c:v>51</c:v>
                </c:pt>
                <c:pt idx="51">
                  <c:v>41</c:v>
                </c:pt>
                <c:pt idx="52">
                  <c:v>38</c:v>
                </c:pt>
                <c:pt idx="53">
                  <c:v>29</c:v>
                </c:pt>
                <c:pt idx="54">
                  <c:v>24</c:v>
                </c:pt>
                <c:pt idx="55">
                  <c:v>22</c:v>
                </c:pt>
                <c:pt idx="56">
                  <c:v>17</c:v>
                </c:pt>
                <c:pt idx="57">
                  <c:v>12</c:v>
                </c:pt>
                <c:pt idx="58">
                  <c:v>6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772-9609-28FA27B5FFA4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date'!$B$1091:$B$1189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date'!$H$1091:$H$1189</c:f>
              <c:numCache>
                <c:formatCode>0</c:formatCode>
                <c:ptCount val="99"/>
                <c:pt idx="0">
                  <c:v>454.05221272092092</c:v>
                </c:pt>
                <c:pt idx="1">
                  <c:v>454.05221272092092</c:v>
                </c:pt>
                <c:pt idx="2">
                  <c:v>453.94555258168651</c:v>
                </c:pt>
                <c:pt idx="3">
                  <c:v>451.45681599955009</c:v>
                </c:pt>
                <c:pt idx="4">
                  <c:v>446.15936241757396</c:v>
                </c:pt>
                <c:pt idx="5">
                  <c:v>442.21293726590045</c:v>
                </c:pt>
                <c:pt idx="6">
                  <c:v>436.66661002571067</c:v>
                </c:pt>
                <c:pt idx="7">
                  <c:v>430.51587532985917</c:v>
                </c:pt>
                <c:pt idx="8">
                  <c:v>426.24946976048244</c:v>
                </c:pt>
                <c:pt idx="9">
                  <c:v>421.34310335569916</c:v>
                </c:pt>
                <c:pt idx="10">
                  <c:v>416.47229033066071</c:v>
                </c:pt>
                <c:pt idx="11">
                  <c:v>410.42821577404362</c:v>
                </c:pt>
                <c:pt idx="12">
                  <c:v>406.9084311793078</c:v>
                </c:pt>
                <c:pt idx="13">
                  <c:v>402.49981209095182</c:v>
                </c:pt>
                <c:pt idx="14">
                  <c:v>398.94447411647121</c:v>
                </c:pt>
                <c:pt idx="15">
                  <c:v>393.07816645857815</c:v>
                </c:pt>
                <c:pt idx="16">
                  <c:v>387.21185880068515</c:v>
                </c:pt>
                <c:pt idx="17">
                  <c:v>381.55887142126096</c:v>
                </c:pt>
                <c:pt idx="18">
                  <c:v>377.00803881392574</c:v>
                </c:pt>
                <c:pt idx="19">
                  <c:v>373.66602111791394</c:v>
                </c:pt>
                <c:pt idx="20">
                  <c:v>367.72860670053132</c:v>
                </c:pt>
                <c:pt idx="21">
                  <c:v>362.11117270085191</c:v>
                </c:pt>
                <c:pt idx="22">
                  <c:v>355.28492378984913</c:v>
                </c:pt>
                <c:pt idx="23">
                  <c:v>349.48972289144569</c:v>
                </c:pt>
                <c:pt idx="24">
                  <c:v>344.29892944870397</c:v>
                </c:pt>
                <c:pt idx="25">
                  <c:v>338.46817517055575</c:v>
                </c:pt>
                <c:pt idx="26">
                  <c:v>334.23732298092381</c:v>
                </c:pt>
                <c:pt idx="27">
                  <c:v>329.43761671537493</c:v>
                </c:pt>
                <c:pt idx="28">
                  <c:v>322.07806710820006</c:v>
                </c:pt>
                <c:pt idx="29">
                  <c:v>315.03849791872841</c:v>
                </c:pt>
                <c:pt idx="30">
                  <c:v>306.11459960278205</c:v>
                </c:pt>
                <c:pt idx="31">
                  <c:v>297.11959452734607</c:v>
                </c:pt>
                <c:pt idx="32">
                  <c:v>287.34241509752434</c:v>
                </c:pt>
                <c:pt idx="33">
                  <c:v>281.01391350294881</c:v>
                </c:pt>
                <c:pt idx="34">
                  <c:v>272.37444222496089</c:v>
                </c:pt>
                <c:pt idx="35">
                  <c:v>260.92625394713326</c:v>
                </c:pt>
                <c:pt idx="36">
                  <c:v>248.1625906187478</c:v>
                </c:pt>
                <c:pt idx="37">
                  <c:v>235.54114080934158</c:v>
                </c:pt>
                <c:pt idx="38">
                  <c:v>224.51959308845161</c:v>
                </c:pt>
                <c:pt idx="39">
                  <c:v>215.02684069658835</c:v>
                </c:pt>
                <c:pt idx="40">
                  <c:v>206.38736941860043</c:v>
                </c:pt>
                <c:pt idx="41">
                  <c:v>197.71234476086769</c:v>
                </c:pt>
                <c:pt idx="42">
                  <c:v>187.04633083742581</c:v>
                </c:pt>
                <c:pt idx="43">
                  <c:v>173.18051273695136</c:v>
                </c:pt>
                <c:pt idx="44">
                  <c:v>159.56356829469055</c:v>
                </c:pt>
                <c:pt idx="45">
                  <c:v>146.19549751064341</c:v>
                </c:pt>
                <c:pt idx="46">
                  <c:v>132.72076658736182</c:v>
                </c:pt>
                <c:pt idx="47">
                  <c:v>124.86346966375964</c:v>
                </c:pt>
                <c:pt idx="48">
                  <c:v>114.87296995546907</c:v>
                </c:pt>
                <c:pt idx="49">
                  <c:v>103.35367491815184</c:v>
                </c:pt>
                <c:pt idx="50">
                  <c:v>91.514399463131355</c:v>
                </c:pt>
                <c:pt idx="51">
                  <c:v>80.137317944793338</c:v>
                </c:pt>
                <c:pt idx="52">
                  <c:v>70.502352033950842</c:v>
                </c:pt>
                <c:pt idx="53">
                  <c:v>58.627523199185546</c:v>
                </c:pt>
                <c:pt idx="54">
                  <c:v>53.081195958995771</c:v>
                </c:pt>
                <c:pt idx="55">
                  <c:v>47.179334921357928</c:v>
                </c:pt>
                <c:pt idx="56">
                  <c:v>40.601959668568767</c:v>
                </c:pt>
                <c:pt idx="57">
                  <c:v>34.415671592972473</c:v>
                </c:pt>
                <c:pt idx="58">
                  <c:v>27.909403099672925</c:v>
                </c:pt>
                <c:pt idx="59">
                  <c:v>23.10969683412408</c:v>
                </c:pt>
                <c:pt idx="60">
                  <c:v>18.487757467299264</c:v>
                </c:pt>
                <c:pt idx="61">
                  <c:v>15.785700606693986</c:v>
                </c:pt>
                <c:pt idx="62">
                  <c:v>13.119197125833516</c:v>
                </c:pt>
                <c:pt idx="63">
                  <c:v>10.559353784207463</c:v>
                </c:pt>
                <c:pt idx="64">
                  <c:v>8.4261509995190877</c:v>
                </c:pt>
                <c:pt idx="65">
                  <c:v>7.1817827084508679</c:v>
                </c:pt>
                <c:pt idx="66">
                  <c:v>5.8663076578930351</c:v>
                </c:pt>
                <c:pt idx="67">
                  <c:v>4.6574927465696216</c:v>
                </c:pt>
                <c:pt idx="68">
                  <c:v>3.6264447339702399</c:v>
                </c:pt>
                <c:pt idx="69">
                  <c:v>2.9509305188189208</c:v>
                </c:pt>
                <c:pt idx="70">
                  <c:v>1.9909892657091515</c:v>
                </c:pt>
                <c:pt idx="71">
                  <c:v>1.1377081518338008</c:v>
                </c:pt>
                <c:pt idx="72">
                  <c:v>0.63996083540651294</c:v>
                </c:pt>
                <c:pt idx="73">
                  <c:v>0.24887365821364393</c:v>
                </c:pt>
                <c:pt idx="74">
                  <c:v>0.1422135189792251</c:v>
                </c:pt>
                <c:pt idx="75">
                  <c:v>0.1422135189792251</c:v>
                </c:pt>
                <c:pt idx="76">
                  <c:v>7.110675948961255E-2</c:v>
                </c:pt>
                <c:pt idx="77">
                  <c:v>7.110675948961255E-2</c:v>
                </c:pt>
                <c:pt idx="78">
                  <c:v>7.110675948961255E-2</c:v>
                </c:pt>
                <c:pt idx="79">
                  <c:v>3.5553379744806275E-2</c:v>
                </c:pt>
                <c:pt idx="80">
                  <c:v>3.5553379744806275E-2</c:v>
                </c:pt>
                <c:pt idx="81">
                  <c:v>3.5553379744806275E-2</c:v>
                </c:pt>
                <c:pt idx="82">
                  <c:v>3.5553379744806275E-2</c:v>
                </c:pt>
                <c:pt idx="83">
                  <c:v>3.5553379744806275E-2</c:v>
                </c:pt>
                <c:pt idx="84">
                  <c:v>3.5553379744806275E-2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772-9609-28FA27B5F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193656"/>
        <c:axId val="724195624"/>
      </c:lineChart>
      <c:dateAx>
        <c:axId val="724193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95624"/>
        <c:crosses val="autoZero"/>
        <c:auto val="1"/>
        <c:lblOffset val="100"/>
        <c:baseTimeUnit val="days"/>
      </c:dateAx>
      <c:valAx>
        <c:axId val="72419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9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Rhondda</a:t>
            </a:r>
            <a:r>
              <a:rPr lang="en-GB" baseline="0"/>
              <a:t> Cynon Taf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date'!$C$1685:$C$1783</c:f>
              <c:numCache>
                <c:formatCode>General</c:formatCode>
                <c:ptCount val="99"/>
                <c:pt idx="0">
                  <c:v>1489</c:v>
                </c:pt>
                <c:pt idx="1">
                  <c:v>1489</c:v>
                </c:pt>
                <c:pt idx="2">
                  <c:v>1489</c:v>
                </c:pt>
                <c:pt idx="3">
                  <c:v>1481</c:v>
                </c:pt>
                <c:pt idx="4">
                  <c:v>1454</c:v>
                </c:pt>
                <c:pt idx="5">
                  <c:v>1436</c:v>
                </c:pt>
                <c:pt idx="6">
                  <c:v>1413</c:v>
                </c:pt>
                <c:pt idx="7">
                  <c:v>1390</c:v>
                </c:pt>
                <c:pt idx="8">
                  <c:v>1372</c:v>
                </c:pt>
                <c:pt idx="9">
                  <c:v>1352</c:v>
                </c:pt>
                <c:pt idx="10">
                  <c:v>1334</c:v>
                </c:pt>
                <c:pt idx="11">
                  <c:v>1311</c:v>
                </c:pt>
                <c:pt idx="12">
                  <c:v>1301</c:v>
                </c:pt>
                <c:pt idx="13">
                  <c:v>1288</c:v>
                </c:pt>
                <c:pt idx="14">
                  <c:v>1273</c:v>
                </c:pt>
                <c:pt idx="15">
                  <c:v>1251</c:v>
                </c:pt>
                <c:pt idx="16">
                  <c:v>1241</c:v>
                </c:pt>
                <c:pt idx="17">
                  <c:v>1204</c:v>
                </c:pt>
                <c:pt idx="18">
                  <c:v>1194</c:v>
                </c:pt>
                <c:pt idx="19">
                  <c:v>1179</c:v>
                </c:pt>
                <c:pt idx="20">
                  <c:v>1163</c:v>
                </c:pt>
                <c:pt idx="21">
                  <c:v>1146</c:v>
                </c:pt>
                <c:pt idx="22">
                  <c:v>1127</c:v>
                </c:pt>
                <c:pt idx="23">
                  <c:v>1112</c:v>
                </c:pt>
                <c:pt idx="24">
                  <c:v>1085</c:v>
                </c:pt>
                <c:pt idx="25">
                  <c:v>1064</c:v>
                </c:pt>
                <c:pt idx="26">
                  <c:v>1053</c:v>
                </c:pt>
                <c:pt idx="27">
                  <c:v>1039</c:v>
                </c:pt>
                <c:pt idx="28">
                  <c:v>1005</c:v>
                </c:pt>
                <c:pt idx="29">
                  <c:v>984</c:v>
                </c:pt>
                <c:pt idx="30">
                  <c:v>941</c:v>
                </c:pt>
                <c:pt idx="31">
                  <c:v>912</c:v>
                </c:pt>
                <c:pt idx="32">
                  <c:v>878</c:v>
                </c:pt>
                <c:pt idx="33">
                  <c:v>855</c:v>
                </c:pt>
                <c:pt idx="34">
                  <c:v>833</c:v>
                </c:pt>
                <c:pt idx="35">
                  <c:v>790</c:v>
                </c:pt>
                <c:pt idx="36">
                  <c:v>733</c:v>
                </c:pt>
                <c:pt idx="37">
                  <c:v>687</c:v>
                </c:pt>
                <c:pt idx="38">
                  <c:v>659</c:v>
                </c:pt>
                <c:pt idx="39">
                  <c:v>628</c:v>
                </c:pt>
                <c:pt idx="40">
                  <c:v>607</c:v>
                </c:pt>
                <c:pt idx="41">
                  <c:v>574</c:v>
                </c:pt>
                <c:pt idx="42">
                  <c:v>542</c:v>
                </c:pt>
                <c:pt idx="43">
                  <c:v>500</c:v>
                </c:pt>
                <c:pt idx="44">
                  <c:v>451</c:v>
                </c:pt>
                <c:pt idx="45">
                  <c:v>406</c:v>
                </c:pt>
                <c:pt idx="46">
                  <c:v>368</c:v>
                </c:pt>
                <c:pt idx="47">
                  <c:v>346</c:v>
                </c:pt>
                <c:pt idx="48">
                  <c:v>314</c:v>
                </c:pt>
                <c:pt idx="49">
                  <c:v>272</c:v>
                </c:pt>
                <c:pt idx="50">
                  <c:v>233</c:v>
                </c:pt>
                <c:pt idx="51">
                  <c:v>193</c:v>
                </c:pt>
                <c:pt idx="52">
                  <c:v>166</c:v>
                </c:pt>
                <c:pt idx="53">
                  <c:v>129</c:v>
                </c:pt>
                <c:pt idx="54">
                  <c:v>113</c:v>
                </c:pt>
                <c:pt idx="55">
                  <c:v>99</c:v>
                </c:pt>
                <c:pt idx="56">
                  <c:v>62</c:v>
                </c:pt>
                <c:pt idx="57">
                  <c:v>45</c:v>
                </c:pt>
                <c:pt idx="58">
                  <c:v>32</c:v>
                </c:pt>
                <c:pt idx="59">
                  <c:v>21</c:v>
                </c:pt>
                <c:pt idx="60">
                  <c:v>15</c:v>
                </c:pt>
                <c:pt idx="61">
                  <c:v>10</c:v>
                </c:pt>
                <c:pt idx="62">
                  <c:v>9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C-462F-884D-524449023809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date'!$B$1685:$B$1783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date'!$H$1685:$H$1783</c:f>
              <c:numCache>
                <c:formatCode>0</c:formatCode>
                <c:ptCount val="99"/>
                <c:pt idx="0">
                  <c:v>929.12116159845414</c:v>
                </c:pt>
                <c:pt idx="1">
                  <c:v>929.12116159845414</c:v>
                </c:pt>
                <c:pt idx="2">
                  <c:v>928.90290433709674</c:v>
                </c:pt>
                <c:pt idx="3">
                  <c:v>923.81023490542407</c:v>
                </c:pt>
                <c:pt idx="4">
                  <c:v>912.97012425800654</c:v>
                </c:pt>
                <c:pt idx="5">
                  <c:v>904.89460558778273</c:v>
                </c:pt>
                <c:pt idx="6">
                  <c:v>893.54522799719791</c:v>
                </c:pt>
                <c:pt idx="7">
                  <c:v>880.95905925892112</c:v>
                </c:pt>
                <c:pt idx="8">
                  <c:v>872.22876880462513</c:v>
                </c:pt>
                <c:pt idx="9">
                  <c:v>862.18893478218467</c:v>
                </c:pt>
                <c:pt idx="10">
                  <c:v>852.22185318019672</c:v>
                </c:pt>
                <c:pt idx="11">
                  <c:v>839.85394170327731</c:v>
                </c:pt>
                <c:pt idx="12">
                  <c:v>832.65145207848309</c:v>
                </c:pt>
                <c:pt idx="13">
                  <c:v>823.63015194237721</c:v>
                </c:pt>
                <c:pt idx="14">
                  <c:v>816.3549098971306</c:v>
                </c:pt>
                <c:pt idx="15">
                  <c:v>804.35076052247359</c:v>
                </c:pt>
                <c:pt idx="16">
                  <c:v>792.34661114781647</c:v>
                </c:pt>
                <c:pt idx="17">
                  <c:v>780.77897629587426</c:v>
                </c:pt>
                <c:pt idx="18">
                  <c:v>771.46666647795848</c:v>
                </c:pt>
                <c:pt idx="19">
                  <c:v>764.62793895542666</c:v>
                </c:pt>
                <c:pt idx="20">
                  <c:v>752.47828473986465</c:v>
                </c:pt>
                <c:pt idx="21">
                  <c:v>740.98340230837493</c:v>
                </c:pt>
                <c:pt idx="22">
                  <c:v>727.01493758150127</c:v>
                </c:pt>
                <c:pt idx="23">
                  <c:v>715.15629304774916</c:v>
                </c:pt>
                <c:pt idx="24">
                  <c:v>704.53443966168902</c:v>
                </c:pt>
                <c:pt idx="25">
                  <c:v>692.60304270748441</c:v>
                </c:pt>
                <c:pt idx="26">
                  <c:v>683.94550467364093</c:v>
                </c:pt>
                <c:pt idx="27">
                  <c:v>674.12392791255786</c:v>
                </c:pt>
                <c:pt idx="28">
                  <c:v>659.06417687889723</c:v>
                </c:pt>
                <c:pt idx="29">
                  <c:v>644.65919762930878</c:v>
                </c:pt>
                <c:pt idx="30">
                  <c:v>626.39834009573963</c:v>
                </c:pt>
                <c:pt idx="31">
                  <c:v>607.99197772126547</c:v>
                </c:pt>
                <c:pt idx="32">
                  <c:v>587.98506209683717</c:v>
                </c:pt>
                <c:pt idx="33">
                  <c:v>575.03513125629797</c:v>
                </c:pt>
                <c:pt idx="34">
                  <c:v>557.35629308634861</c:v>
                </c:pt>
                <c:pt idx="35">
                  <c:v>533.93001370065429</c:v>
                </c:pt>
                <c:pt idx="36">
                  <c:v>507.81189475821861</c:v>
                </c:pt>
                <c:pt idx="37">
                  <c:v>481.9847854975929</c:v>
                </c:pt>
                <c:pt idx="38">
                  <c:v>459.4315351573282</c:v>
                </c:pt>
                <c:pt idx="39">
                  <c:v>440.00663889651952</c:v>
                </c:pt>
                <c:pt idx="40">
                  <c:v>422.3278007265701</c:v>
                </c:pt>
                <c:pt idx="41">
                  <c:v>404.57621013616819</c:v>
                </c:pt>
                <c:pt idx="42">
                  <c:v>382.75048400042812</c:v>
                </c:pt>
                <c:pt idx="43">
                  <c:v>354.37704002396606</c:v>
                </c:pt>
                <c:pt idx="44">
                  <c:v>326.51286299067124</c:v>
                </c:pt>
                <c:pt idx="45">
                  <c:v>299.15795290054371</c:v>
                </c:pt>
                <c:pt idx="46">
                  <c:v>271.58478554905878</c:v>
                </c:pt>
                <c:pt idx="47">
                  <c:v>255.50650062906359</c:v>
                </c:pt>
                <c:pt idx="48">
                  <c:v>235.06307048192039</c:v>
                </c:pt>
                <c:pt idx="49">
                  <c:v>211.49128625532114</c:v>
                </c:pt>
                <c:pt idx="50">
                  <c:v>187.26473024464968</c:v>
                </c:pt>
                <c:pt idx="51">
                  <c:v>163.98395569986027</c:v>
                </c:pt>
                <c:pt idx="52">
                  <c:v>144.26804975724178</c:v>
                </c:pt>
                <c:pt idx="53">
                  <c:v>119.96874132611784</c:v>
                </c:pt>
                <c:pt idx="54">
                  <c:v>108.61936373553301</c:v>
                </c:pt>
                <c:pt idx="55">
                  <c:v>96.542461940423522</c:v>
                </c:pt>
                <c:pt idx="56">
                  <c:v>83.083264156717149</c:v>
                </c:pt>
                <c:pt idx="57">
                  <c:v>70.424342997987921</c:v>
                </c:pt>
                <c:pt idx="58">
                  <c:v>57.110650055186483</c:v>
                </c:pt>
                <c:pt idx="59">
                  <c:v>47.289073294103453</c:v>
                </c:pt>
                <c:pt idx="60">
                  <c:v>37.831258635282765</c:v>
                </c:pt>
                <c:pt idx="61">
                  <c:v>32.302074680895281</c:v>
                </c:pt>
                <c:pt idx="62">
                  <c:v>26.845643146960271</c:v>
                </c:pt>
                <c:pt idx="63">
                  <c:v>21.607468874382654</c:v>
                </c:pt>
                <c:pt idx="64">
                  <c:v>17.242323647234645</c:v>
                </c:pt>
                <c:pt idx="65">
                  <c:v>14.695988931398304</c:v>
                </c:pt>
                <c:pt idx="66">
                  <c:v>12.004149374657031</c:v>
                </c:pt>
                <c:pt idx="67">
                  <c:v>9.5305670792731583</c:v>
                </c:pt>
                <c:pt idx="68">
                  <c:v>7.420746886151619</c:v>
                </c:pt>
                <c:pt idx="69">
                  <c:v>6.0384508975547488</c:v>
                </c:pt>
                <c:pt idx="70">
                  <c:v>4.0741355453381436</c:v>
                </c:pt>
                <c:pt idx="71">
                  <c:v>2.3280774544789393</c:v>
                </c:pt>
                <c:pt idx="72">
                  <c:v>1.3095435681444034</c:v>
                </c:pt>
                <c:pt idx="73">
                  <c:v>0.50926694316726795</c:v>
                </c:pt>
                <c:pt idx="74">
                  <c:v>0.29100968180986742</c:v>
                </c:pt>
                <c:pt idx="75">
                  <c:v>0.29100968180986742</c:v>
                </c:pt>
                <c:pt idx="76">
                  <c:v>0.14550484090493371</c:v>
                </c:pt>
                <c:pt idx="77">
                  <c:v>0.14550484090493371</c:v>
                </c:pt>
                <c:pt idx="78">
                  <c:v>0.14550484090493371</c:v>
                </c:pt>
                <c:pt idx="79">
                  <c:v>7.2752420452466854E-2</c:v>
                </c:pt>
                <c:pt idx="80">
                  <c:v>7.2752420452466854E-2</c:v>
                </c:pt>
                <c:pt idx="81">
                  <c:v>7.2752420452466854E-2</c:v>
                </c:pt>
                <c:pt idx="82">
                  <c:v>7.2752420452466854E-2</c:v>
                </c:pt>
                <c:pt idx="83">
                  <c:v>7.2752420452466854E-2</c:v>
                </c:pt>
                <c:pt idx="84">
                  <c:v>7.2752420452466854E-2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C-462F-884D-524449023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245792"/>
        <c:axId val="728252024"/>
      </c:lineChart>
      <c:dateAx>
        <c:axId val="72824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52024"/>
        <c:crosses val="autoZero"/>
        <c:auto val="1"/>
        <c:lblOffset val="100"/>
        <c:baseTimeUnit val="days"/>
      </c:dateAx>
      <c:valAx>
        <c:axId val="7282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Carmarthenshire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date'!$C$398:$C$496</c:f>
              <c:numCache>
                <c:formatCode>General</c:formatCode>
                <c:ptCount val="99"/>
                <c:pt idx="0">
                  <c:v>672</c:v>
                </c:pt>
                <c:pt idx="1">
                  <c:v>672</c:v>
                </c:pt>
                <c:pt idx="2">
                  <c:v>672</c:v>
                </c:pt>
                <c:pt idx="3">
                  <c:v>667</c:v>
                </c:pt>
                <c:pt idx="4">
                  <c:v>659</c:v>
                </c:pt>
                <c:pt idx="5">
                  <c:v>654</c:v>
                </c:pt>
                <c:pt idx="6">
                  <c:v>645</c:v>
                </c:pt>
                <c:pt idx="7">
                  <c:v>633</c:v>
                </c:pt>
                <c:pt idx="8">
                  <c:v>623</c:v>
                </c:pt>
                <c:pt idx="9">
                  <c:v>610</c:v>
                </c:pt>
                <c:pt idx="10">
                  <c:v>581</c:v>
                </c:pt>
                <c:pt idx="11">
                  <c:v>573</c:v>
                </c:pt>
                <c:pt idx="12">
                  <c:v>566</c:v>
                </c:pt>
                <c:pt idx="13">
                  <c:v>562</c:v>
                </c:pt>
                <c:pt idx="14">
                  <c:v>556</c:v>
                </c:pt>
                <c:pt idx="15">
                  <c:v>540</c:v>
                </c:pt>
                <c:pt idx="16">
                  <c:v>517</c:v>
                </c:pt>
                <c:pt idx="17">
                  <c:v>511</c:v>
                </c:pt>
                <c:pt idx="18">
                  <c:v>504</c:v>
                </c:pt>
                <c:pt idx="19">
                  <c:v>503</c:v>
                </c:pt>
                <c:pt idx="20">
                  <c:v>503</c:v>
                </c:pt>
                <c:pt idx="21">
                  <c:v>497</c:v>
                </c:pt>
                <c:pt idx="22">
                  <c:v>487</c:v>
                </c:pt>
                <c:pt idx="23">
                  <c:v>479</c:v>
                </c:pt>
                <c:pt idx="24">
                  <c:v>472</c:v>
                </c:pt>
                <c:pt idx="25">
                  <c:v>461</c:v>
                </c:pt>
                <c:pt idx="26">
                  <c:v>453</c:v>
                </c:pt>
                <c:pt idx="27">
                  <c:v>448</c:v>
                </c:pt>
                <c:pt idx="28">
                  <c:v>441</c:v>
                </c:pt>
                <c:pt idx="29">
                  <c:v>431</c:v>
                </c:pt>
                <c:pt idx="30">
                  <c:v>425</c:v>
                </c:pt>
                <c:pt idx="31">
                  <c:v>418</c:v>
                </c:pt>
                <c:pt idx="32">
                  <c:v>407</c:v>
                </c:pt>
                <c:pt idx="33">
                  <c:v>391</c:v>
                </c:pt>
                <c:pt idx="34">
                  <c:v>381</c:v>
                </c:pt>
                <c:pt idx="35">
                  <c:v>353</c:v>
                </c:pt>
                <c:pt idx="36">
                  <c:v>336</c:v>
                </c:pt>
                <c:pt idx="37">
                  <c:v>320</c:v>
                </c:pt>
                <c:pt idx="38">
                  <c:v>307</c:v>
                </c:pt>
                <c:pt idx="39">
                  <c:v>288</c:v>
                </c:pt>
                <c:pt idx="40">
                  <c:v>277</c:v>
                </c:pt>
                <c:pt idx="41">
                  <c:v>264</c:v>
                </c:pt>
                <c:pt idx="42">
                  <c:v>250</c:v>
                </c:pt>
                <c:pt idx="43">
                  <c:v>238</c:v>
                </c:pt>
                <c:pt idx="44">
                  <c:v>216</c:v>
                </c:pt>
                <c:pt idx="45">
                  <c:v>199</c:v>
                </c:pt>
                <c:pt idx="46">
                  <c:v>183</c:v>
                </c:pt>
                <c:pt idx="47">
                  <c:v>157</c:v>
                </c:pt>
                <c:pt idx="48">
                  <c:v>141</c:v>
                </c:pt>
                <c:pt idx="49">
                  <c:v>126</c:v>
                </c:pt>
                <c:pt idx="50">
                  <c:v>117</c:v>
                </c:pt>
                <c:pt idx="51">
                  <c:v>104</c:v>
                </c:pt>
                <c:pt idx="52">
                  <c:v>83</c:v>
                </c:pt>
                <c:pt idx="53">
                  <c:v>67</c:v>
                </c:pt>
                <c:pt idx="54">
                  <c:v>59</c:v>
                </c:pt>
                <c:pt idx="55">
                  <c:v>52</c:v>
                </c:pt>
                <c:pt idx="56">
                  <c:v>46</c:v>
                </c:pt>
                <c:pt idx="57">
                  <c:v>37</c:v>
                </c:pt>
                <c:pt idx="58">
                  <c:v>34</c:v>
                </c:pt>
                <c:pt idx="59">
                  <c:v>29</c:v>
                </c:pt>
                <c:pt idx="60">
                  <c:v>19</c:v>
                </c:pt>
                <c:pt idx="61">
                  <c:v>16</c:v>
                </c:pt>
                <c:pt idx="62">
                  <c:v>13</c:v>
                </c:pt>
                <c:pt idx="63">
                  <c:v>11</c:v>
                </c:pt>
                <c:pt idx="64">
                  <c:v>10</c:v>
                </c:pt>
                <c:pt idx="65">
                  <c:v>8</c:v>
                </c:pt>
                <c:pt idx="66">
                  <c:v>8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0-4980-B824-B1B84E8E44E4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date'!$H$398:$H$496</c:f>
              <c:numCache>
                <c:formatCode>0</c:formatCode>
                <c:ptCount val="99"/>
                <c:pt idx="0">
                  <c:v>307.48494693242242</c:v>
                </c:pt>
                <c:pt idx="1">
                  <c:v>307.48494693242242</c:v>
                </c:pt>
                <c:pt idx="2">
                  <c:v>307.41271650091375</c:v>
                </c:pt>
                <c:pt idx="3">
                  <c:v>305.72733976571135</c:v>
                </c:pt>
                <c:pt idx="4">
                  <c:v>302.1398950007806</c:v>
                </c:pt>
                <c:pt idx="5">
                  <c:v>299.46736903495969</c:v>
                </c:pt>
                <c:pt idx="6">
                  <c:v>295.71138659650865</c:v>
                </c:pt>
                <c:pt idx="7">
                  <c:v>291.54609837950852</c:v>
                </c:pt>
                <c:pt idx="8">
                  <c:v>288.6568811191616</c:v>
                </c:pt>
                <c:pt idx="9">
                  <c:v>285.33428126976258</c:v>
                </c:pt>
                <c:pt idx="10">
                  <c:v>282.03575823086652</c:v>
                </c:pt>
                <c:pt idx="11">
                  <c:v>277.94270044537501</c:v>
                </c:pt>
                <c:pt idx="12">
                  <c:v>275.55909620558879</c:v>
                </c:pt>
                <c:pt idx="13">
                  <c:v>272.5735717032303</c:v>
                </c:pt>
                <c:pt idx="14">
                  <c:v>270.16589065294119</c:v>
                </c:pt>
                <c:pt idx="15">
                  <c:v>266.19321691996419</c:v>
                </c:pt>
                <c:pt idx="16">
                  <c:v>262.22054318698713</c:v>
                </c:pt>
                <c:pt idx="17">
                  <c:v>258.39233031702742</c:v>
                </c:pt>
                <c:pt idx="18">
                  <c:v>255.31049857265739</c:v>
                </c:pt>
                <c:pt idx="19">
                  <c:v>253.04727838538562</c:v>
                </c:pt>
                <c:pt idx="20">
                  <c:v>249.02645103140279</c:v>
                </c:pt>
                <c:pt idx="21">
                  <c:v>245.22231497194599</c:v>
                </c:pt>
                <c:pt idx="22">
                  <c:v>240.59956735539092</c:v>
                </c:pt>
                <c:pt idx="23">
                  <c:v>236.67504724341967</c:v>
                </c:pt>
                <c:pt idx="24">
                  <c:v>233.15983290999756</c:v>
                </c:pt>
                <c:pt idx="25">
                  <c:v>229.21123598752342</c:v>
                </c:pt>
                <c:pt idx="26">
                  <c:v>226.34609553767936</c:v>
                </c:pt>
                <c:pt idx="27">
                  <c:v>223.09572611978908</c:v>
                </c:pt>
                <c:pt idx="28">
                  <c:v>218.11182634569062</c:v>
                </c:pt>
                <c:pt idx="29">
                  <c:v>213.34461786611817</c:v>
                </c:pt>
                <c:pt idx="30">
                  <c:v>207.3013384298925</c:v>
                </c:pt>
                <c:pt idx="31">
                  <c:v>201.20990537266104</c:v>
                </c:pt>
                <c:pt idx="32">
                  <c:v>194.58878248436599</c:v>
                </c:pt>
                <c:pt idx="33">
                  <c:v>190.30311021485136</c:v>
                </c:pt>
                <c:pt idx="34">
                  <c:v>184.45244526264884</c:v>
                </c:pt>
                <c:pt idx="35">
                  <c:v>176.6997122807179</c:v>
                </c:pt>
                <c:pt idx="36">
                  <c:v>168.05613731017999</c:v>
                </c:pt>
                <c:pt idx="37">
                  <c:v>159.50886958165364</c:v>
                </c:pt>
                <c:pt idx="38">
                  <c:v>152.0450583257574</c:v>
                </c:pt>
                <c:pt idx="39">
                  <c:v>145.61654992148547</c:v>
                </c:pt>
                <c:pt idx="40">
                  <c:v>139.76588496928292</c:v>
                </c:pt>
                <c:pt idx="41">
                  <c:v>133.89114320657748</c:v>
                </c:pt>
                <c:pt idx="42">
                  <c:v>126.66810005571016</c:v>
                </c:pt>
                <c:pt idx="43">
                  <c:v>117.27814395958262</c:v>
                </c:pt>
                <c:pt idx="44">
                  <c:v>108.05672553697532</c:v>
                </c:pt>
                <c:pt idx="45">
                  <c:v>99.003844787888269</c:v>
                </c:pt>
                <c:pt idx="46">
                  <c:v>89.878733607292531</c:v>
                </c:pt>
                <c:pt idx="47">
                  <c:v>84.557758486153588</c:v>
                </c:pt>
                <c:pt idx="48">
                  <c:v>77.792174734841197</c:v>
                </c:pt>
                <c:pt idx="49">
                  <c:v>69.991288131904469</c:v>
                </c:pt>
                <c:pt idx="50">
                  <c:v>61.973710234441732</c:v>
                </c:pt>
                <c:pt idx="51">
                  <c:v>54.269130873516573</c:v>
                </c:pt>
                <c:pt idx="52">
                  <c:v>47.744315227233081</c:v>
                </c:pt>
                <c:pt idx="53">
                  <c:v>39.702660519267447</c:v>
                </c:pt>
                <c:pt idx="54">
                  <c:v>35.946678080816433</c:v>
                </c:pt>
                <c:pt idx="55">
                  <c:v>31.94992753733651</c:v>
                </c:pt>
                <c:pt idx="56">
                  <c:v>27.495717594301652</c:v>
                </c:pt>
                <c:pt idx="57">
                  <c:v>23.306352566798598</c:v>
                </c:pt>
                <c:pt idx="58">
                  <c:v>18.900296244769525</c:v>
                </c:pt>
                <c:pt idx="59">
                  <c:v>15.649926826879225</c:v>
                </c:pt>
                <c:pt idx="60">
                  <c:v>12.519941461503379</c:v>
                </c:pt>
                <c:pt idx="61">
                  <c:v>10.690103863283655</c:v>
                </c:pt>
                <c:pt idx="62">
                  <c:v>8.8843430755668216</c:v>
                </c:pt>
                <c:pt idx="63">
                  <c:v>7.1508127193586608</c:v>
                </c:pt>
                <c:pt idx="64">
                  <c:v>5.706204089185194</c:v>
                </c:pt>
                <c:pt idx="65">
                  <c:v>4.8635157215840055</c:v>
                </c:pt>
                <c:pt idx="66">
                  <c:v>3.9726737329770341</c:v>
                </c:pt>
                <c:pt idx="67">
                  <c:v>3.1540621758787362</c:v>
                </c:pt>
                <c:pt idx="68">
                  <c:v>2.4558346712948937</c:v>
                </c:pt>
                <c:pt idx="69">
                  <c:v>1.9983752717399625</c:v>
                </c:pt>
                <c:pt idx="70">
                  <c:v>1.3483013881619024</c:v>
                </c:pt>
                <c:pt idx="71">
                  <c:v>0.77045793609251567</c:v>
                </c:pt>
                <c:pt idx="72">
                  <c:v>0.43338258905204008</c:v>
                </c:pt>
                <c:pt idx="73">
                  <c:v>0.1685376735202378</c:v>
                </c:pt>
                <c:pt idx="74">
                  <c:v>9.6307242011564459E-2</c:v>
                </c:pt>
                <c:pt idx="75">
                  <c:v>9.6307242011564459E-2</c:v>
                </c:pt>
                <c:pt idx="76">
                  <c:v>4.8153621005782229E-2</c:v>
                </c:pt>
                <c:pt idx="77">
                  <c:v>4.8153621005782229E-2</c:v>
                </c:pt>
                <c:pt idx="78">
                  <c:v>4.8153621005782229E-2</c:v>
                </c:pt>
                <c:pt idx="79">
                  <c:v>2.4076810502891115E-2</c:v>
                </c:pt>
                <c:pt idx="80">
                  <c:v>2.4076810502891115E-2</c:v>
                </c:pt>
                <c:pt idx="81">
                  <c:v>2.4076810502891115E-2</c:v>
                </c:pt>
                <c:pt idx="82">
                  <c:v>2.4076810502891115E-2</c:v>
                </c:pt>
                <c:pt idx="83">
                  <c:v>2.4076810502891115E-2</c:v>
                </c:pt>
                <c:pt idx="84">
                  <c:v>2.4076810502891115E-2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50-4980-B824-B1B84E8E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05464"/>
        <c:axId val="757808744"/>
      </c:lineChart>
      <c:dateAx>
        <c:axId val="757805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08744"/>
        <c:crosses val="autoZero"/>
        <c:auto val="1"/>
        <c:lblOffset val="100"/>
        <c:baseTimeUnit val="days"/>
      </c:dateAx>
      <c:valAx>
        <c:axId val="75780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Hywel Dda UHB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'MDS-Addition'!$C$398:$C$496</c:f>
              <c:numCache>
                <c:formatCode>General</c:formatCode>
                <c:ptCount val="99"/>
                <c:pt idx="0">
                  <c:v>986</c:v>
                </c:pt>
                <c:pt idx="1">
                  <c:v>986</c:v>
                </c:pt>
                <c:pt idx="2">
                  <c:v>986</c:v>
                </c:pt>
                <c:pt idx="3">
                  <c:v>981</c:v>
                </c:pt>
                <c:pt idx="4">
                  <c:v>971</c:v>
                </c:pt>
                <c:pt idx="5">
                  <c:v>965</c:v>
                </c:pt>
                <c:pt idx="6">
                  <c:v>955</c:v>
                </c:pt>
                <c:pt idx="7">
                  <c:v>940</c:v>
                </c:pt>
                <c:pt idx="8">
                  <c:v>926</c:v>
                </c:pt>
                <c:pt idx="9">
                  <c:v>909</c:v>
                </c:pt>
                <c:pt idx="10">
                  <c:v>877</c:v>
                </c:pt>
                <c:pt idx="11">
                  <c:v>866</c:v>
                </c:pt>
                <c:pt idx="12">
                  <c:v>858</c:v>
                </c:pt>
                <c:pt idx="13">
                  <c:v>851</c:v>
                </c:pt>
                <c:pt idx="14">
                  <c:v>842</c:v>
                </c:pt>
                <c:pt idx="15">
                  <c:v>824</c:v>
                </c:pt>
                <c:pt idx="16">
                  <c:v>795</c:v>
                </c:pt>
                <c:pt idx="17">
                  <c:v>781</c:v>
                </c:pt>
                <c:pt idx="18">
                  <c:v>772</c:v>
                </c:pt>
                <c:pt idx="19">
                  <c:v>771</c:v>
                </c:pt>
                <c:pt idx="20">
                  <c:v>770</c:v>
                </c:pt>
                <c:pt idx="21">
                  <c:v>759</c:v>
                </c:pt>
                <c:pt idx="22">
                  <c:v>746</c:v>
                </c:pt>
                <c:pt idx="23">
                  <c:v>727</c:v>
                </c:pt>
                <c:pt idx="24">
                  <c:v>720</c:v>
                </c:pt>
                <c:pt idx="25">
                  <c:v>702</c:v>
                </c:pt>
                <c:pt idx="26">
                  <c:v>691</c:v>
                </c:pt>
                <c:pt idx="27">
                  <c:v>682</c:v>
                </c:pt>
                <c:pt idx="28">
                  <c:v>672</c:v>
                </c:pt>
                <c:pt idx="29">
                  <c:v>657</c:v>
                </c:pt>
                <c:pt idx="30">
                  <c:v>642</c:v>
                </c:pt>
                <c:pt idx="31">
                  <c:v>628</c:v>
                </c:pt>
                <c:pt idx="32">
                  <c:v>608</c:v>
                </c:pt>
                <c:pt idx="33">
                  <c:v>589</c:v>
                </c:pt>
                <c:pt idx="34">
                  <c:v>576</c:v>
                </c:pt>
                <c:pt idx="35">
                  <c:v>539</c:v>
                </c:pt>
                <c:pt idx="36">
                  <c:v>514</c:v>
                </c:pt>
                <c:pt idx="37">
                  <c:v>488</c:v>
                </c:pt>
                <c:pt idx="38">
                  <c:v>470</c:v>
                </c:pt>
                <c:pt idx="39">
                  <c:v>448</c:v>
                </c:pt>
                <c:pt idx="40">
                  <c:v>434</c:v>
                </c:pt>
                <c:pt idx="41">
                  <c:v>406</c:v>
                </c:pt>
                <c:pt idx="42">
                  <c:v>375</c:v>
                </c:pt>
                <c:pt idx="43">
                  <c:v>350</c:v>
                </c:pt>
                <c:pt idx="44">
                  <c:v>324</c:v>
                </c:pt>
                <c:pt idx="45">
                  <c:v>300</c:v>
                </c:pt>
                <c:pt idx="46">
                  <c:v>270</c:v>
                </c:pt>
                <c:pt idx="47">
                  <c:v>233</c:v>
                </c:pt>
                <c:pt idx="48">
                  <c:v>211</c:v>
                </c:pt>
                <c:pt idx="49">
                  <c:v>186</c:v>
                </c:pt>
                <c:pt idx="50">
                  <c:v>169</c:v>
                </c:pt>
                <c:pt idx="51">
                  <c:v>151</c:v>
                </c:pt>
                <c:pt idx="52">
                  <c:v>123</c:v>
                </c:pt>
                <c:pt idx="53">
                  <c:v>102</c:v>
                </c:pt>
                <c:pt idx="54">
                  <c:v>93</c:v>
                </c:pt>
                <c:pt idx="55">
                  <c:v>83</c:v>
                </c:pt>
                <c:pt idx="56">
                  <c:v>73</c:v>
                </c:pt>
                <c:pt idx="57">
                  <c:v>59</c:v>
                </c:pt>
                <c:pt idx="58">
                  <c:v>50</c:v>
                </c:pt>
                <c:pt idx="59">
                  <c:v>44</c:v>
                </c:pt>
                <c:pt idx="60">
                  <c:v>31</c:v>
                </c:pt>
                <c:pt idx="61">
                  <c:v>24</c:v>
                </c:pt>
                <c:pt idx="62">
                  <c:v>16</c:v>
                </c:pt>
                <c:pt idx="63">
                  <c:v>14</c:v>
                </c:pt>
                <c:pt idx="64">
                  <c:v>13</c:v>
                </c:pt>
                <c:pt idx="65">
                  <c:v>11</c:v>
                </c:pt>
                <c:pt idx="66">
                  <c:v>11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6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58-4AC0-AF6C-F3279BD8DFA1}"/>
            </c:ext>
          </c:extLst>
        </c:ser>
        <c:ser>
          <c:idx val="2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'MDS-Addition'!$H$398:$H$496</c:f>
              <c:numCache>
                <c:formatCode>0</c:formatCode>
                <c:ptCount val="99"/>
                <c:pt idx="0">
                  <c:v>780.02262133414513</c:v>
                </c:pt>
                <c:pt idx="1">
                  <c:v>780.02262133414513</c:v>
                </c:pt>
                <c:pt idx="2">
                  <c:v>779.83938839514246</c:v>
                </c:pt>
                <c:pt idx="3">
                  <c:v>775.56395315174814</c:v>
                </c:pt>
                <c:pt idx="4">
                  <c:v>766.46338384795138</c:v>
                </c:pt>
                <c:pt idx="5">
                  <c:v>759.6837651048545</c:v>
                </c:pt>
                <c:pt idx="6">
                  <c:v>750.15565227671834</c:v>
                </c:pt>
                <c:pt idx="7">
                  <c:v>739.58921946090072</c:v>
                </c:pt>
                <c:pt idx="8">
                  <c:v>732.25990190079597</c:v>
                </c:pt>
                <c:pt idx="9">
                  <c:v>723.83118670667557</c:v>
                </c:pt>
                <c:pt idx="10">
                  <c:v>715.46354915888935</c:v>
                </c:pt>
                <c:pt idx="11">
                  <c:v>705.08034928207428</c:v>
                </c:pt>
                <c:pt idx="12">
                  <c:v>699.03366229498795</c:v>
                </c:pt>
                <c:pt idx="13">
                  <c:v>691.46003414954635</c:v>
                </c:pt>
                <c:pt idx="14">
                  <c:v>685.35226951612583</c:v>
                </c:pt>
                <c:pt idx="15">
                  <c:v>675.27445787098179</c:v>
                </c:pt>
                <c:pt idx="16">
                  <c:v>665.19664622583775</c:v>
                </c:pt>
                <c:pt idx="17">
                  <c:v>655.48530045869904</c:v>
                </c:pt>
                <c:pt idx="18">
                  <c:v>647.66736172792071</c:v>
                </c:pt>
                <c:pt idx="19">
                  <c:v>641.92606297250529</c:v>
                </c:pt>
                <c:pt idx="20">
                  <c:v>631.72609603469289</c:v>
                </c:pt>
                <c:pt idx="21">
                  <c:v>622.07582791388836</c:v>
                </c:pt>
                <c:pt idx="22">
                  <c:v>610.3489198177208</c:v>
                </c:pt>
                <c:pt idx="23">
                  <c:v>600.39326346524524</c:v>
                </c:pt>
                <c:pt idx="24">
                  <c:v>591.47592710045114</c:v>
                </c:pt>
                <c:pt idx="25">
                  <c:v>581.45919310164129</c:v>
                </c:pt>
                <c:pt idx="26">
                  <c:v>574.19095318787083</c:v>
                </c:pt>
                <c:pt idx="27">
                  <c:v>565.94547093275298</c:v>
                </c:pt>
                <c:pt idx="28">
                  <c:v>553.30239814157233</c:v>
                </c:pt>
                <c:pt idx="29">
                  <c:v>541.20902416739955</c:v>
                </c:pt>
                <c:pt idx="30">
                  <c:v>525.8785349375139</c:v>
                </c:pt>
                <c:pt idx="31">
                  <c:v>510.42589041495972</c:v>
                </c:pt>
                <c:pt idx="32">
                  <c:v>493.62953767305311</c:v>
                </c:pt>
                <c:pt idx="33">
                  <c:v>482.7577166255644</c:v>
                </c:pt>
                <c:pt idx="34">
                  <c:v>467.91584856635234</c:v>
                </c:pt>
                <c:pt idx="35">
                  <c:v>448.24884644673801</c:v>
                </c:pt>
                <c:pt idx="36">
                  <c:v>426.32197141275805</c:v>
                </c:pt>
                <c:pt idx="37">
                  <c:v>404.63940696411493</c:v>
                </c:pt>
                <c:pt idx="38">
                  <c:v>385.70533660051103</c:v>
                </c:pt>
                <c:pt idx="39">
                  <c:v>369.39760502927805</c:v>
                </c:pt>
                <c:pt idx="40">
                  <c:v>354.55573697006599</c:v>
                </c:pt>
                <c:pt idx="41">
                  <c:v>339.65279126451969</c:v>
                </c:pt>
                <c:pt idx="42">
                  <c:v>321.32949736425786</c:v>
                </c:pt>
                <c:pt idx="43">
                  <c:v>297.50921529391752</c:v>
                </c:pt>
                <c:pt idx="44">
                  <c:v>274.11647674791664</c:v>
                </c:pt>
                <c:pt idx="45">
                  <c:v>251.15128172625518</c:v>
                </c:pt>
                <c:pt idx="46">
                  <c:v>228.00285376559108</c:v>
                </c:pt>
                <c:pt idx="47">
                  <c:v>214.50469392573154</c:v>
                </c:pt>
                <c:pt idx="48">
                  <c:v>197.34187530581966</c:v>
                </c:pt>
                <c:pt idx="49">
                  <c:v>177.55271789353691</c:v>
                </c:pt>
                <c:pt idx="50">
                  <c:v>157.21386166424631</c:v>
                </c:pt>
                <c:pt idx="51">
                  <c:v>137.66901483730038</c:v>
                </c:pt>
                <c:pt idx="52">
                  <c:v>121.11697268073054</c:v>
                </c:pt>
                <c:pt idx="53">
                  <c:v>100.71703880510573</c:v>
                </c:pt>
                <c:pt idx="54">
                  <c:v>91.1889259769696</c:v>
                </c:pt>
                <c:pt idx="55">
                  <c:v>81.050036685491392</c:v>
                </c:pt>
                <c:pt idx="56">
                  <c:v>69.750672113663285</c:v>
                </c:pt>
                <c:pt idx="57">
                  <c:v>59.123161651511431</c:v>
                </c:pt>
                <c:pt idx="58">
                  <c:v>47.945952372351726</c:v>
                </c:pt>
                <c:pt idx="59">
                  <c:v>39.700470117233913</c:v>
                </c:pt>
                <c:pt idx="60">
                  <c:v>31.760376093787134</c:v>
                </c:pt>
                <c:pt idx="61">
                  <c:v>27.118474972387475</c:v>
                </c:pt>
                <c:pt idx="62">
                  <c:v>22.537651497322024</c:v>
                </c:pt>
                <c:pt idx="63">
                  <c:v>18.140060961259188</c:v>
                </c:pt>
                <c:pt idx="64">
                  <c:v>14.475402181206828</c:v>
                </c:pt>
                <c:pt idx="65">
                  <c:v>12.337684559509617</c:v>
                </c:pt>
                <c:pt idx="66">
                  <c:v>10.077811645143994</c:v>
                </c:pt>
                <c:pt idx="67">
                  <c:v>8.0011716697809891</c:v>
                </c:pt>
                <c:pt idx="68">
                  <c:v>6.2299199260890141</c:v>
                </c:pt>
                <c:pt idx="69">
                  <c:v>5.0694446457391003</c:v>
                </c:pt>
                <c:pt idx="70">
                  <c:v>3.4203481947155372</c:v>
                </c:pt>
                <c:pt idx="71">
                  <c:v>1.9544846826945927</c:v>
                </c:pt>
                <c:pt idx="72">
                  <c:v>1.0993976340157083</c:v>
                </c:pt>
                <c:pt idx="73">
                  <c:v>0.42754352433944215</c:v>
                </c:pt>
                <c:pt idx="74">
                  <c:v>0.24431058533682409</c:v>
                </c:pt>
                <c:pt idx="75">
                  <c:v>0.24431058533682409</c:v>
                </c:pt>
                <c:pt idx="76">
                  <c:v>0.12215529266841205</c:v>
                </c:pt>
                <c:pt idx="77">
                  <c:v>0.12215529266841205</c:v>
                </c:pt>
                <c:pt idx="78">
                  <c:v>0.12215529266841205</c:v>
                </c:pt>
                <c:pt idx="79">
                  <c:v>6.1077646334206023E-2</c:v>
                </c:pt>
                <c:pt idx="80">
                  <c:v>6.1077646334206023E-2</c:v>
                </c:pt>
                <c:pt idx="81">
                  <c:v>6.1077646334206023E-2</c:v>
                </c:pt>
                <c:pt idx="82">
                  <c:v>6.1077646334206023E-2</c:v>
                </c:pt>
                <c:pt idx="83">
                  <c:v>6.1077646334206023E-2</c:v>
                </c:pt>
                <c:pt idx="84">
                  <c:v>6.1077646334206023E-2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58-4AC0-AF6C-F3279BD8DFA1}"/>
            </c:ext>
          </c:extLst>
        </c:ser>
        <c:ser>
          <c:idx val="0"/>
          <c:order val="2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'MDS-Addition'!$C$398:$C$496</c:f>
              <c:numCache>
                <c:formatCode>General</c:formatCode>
                <c:ptCount val="99"/>
                <c:pt idx="0">
                  <c:v>986</c:v>
                </c:pt>
                <c:pt idx="1">
                  <c:v>986</c:v>
                </c:pt>
                <c:pt idx="2">
                  <c:v>986</c:v>
                </c:pt>
                <c:pt idx="3">
                  <c:v>981</c:v>
                </c:pt>
                <c:pt idx="4">
                  <c:v>971</c:v>
                </c:pt>
                <c:pt idx="5">
                  <c:v>965</c:v>
                </c:pt>
                <c:pt idx="6">
                  <c:v>955</c:v>
                </c:pt>
                <c:pt idx="7">
                  <c:v>940</c:v>
                </c:pt>
                <c:pt idx="8">
                  <c:v>926</c:v>
                </c:pt>
                <c:pt idx="9">
                  <c:v>909</c:v>
                </c:pt>
                <c:pt idx="10">
                  <c:v>877</c:v>
                </c:pt>
                <c:pt idx="11">
                  <c:v>866</c:v>
                </c:pt>
                <c:pt idx="12">
                  <c:v>858</c:v>
                </c:pt>
                <c:pt idx="13">
                  <c:v>851</c:v>
                </c:pt>
                <c:pt idx="14">
                  <c:v>842</c:v>
                </c:pt>
                <c:pt idx="15">
                  <c:v>824</c:v>
                </c:pt>
                <c:pt idx="16">
                  <c:v>795</c:v>
                </c:pt>
                <c:pt idx="17">
                  <c:v>781</c:v>
                </c:pt>
                <c:pt idx="18">
                  <c:v>772</c:v>
                </c:pt>
                <c:pt idx="19">
                  <c:v>771</c:v>
                </c:pt>
                <c:pt idx="20">
                  <c:v>770</c:v>
                </c:pt>
                <c:pt idx="21">
                  <c:v>759</c:v>
                </c:pt>
                <c:pt idx="22">
                  <c:v>746</c:v>
                </c:pt>
                <c:pt idx="23">
                  <c:v>727</c:v>
                </c:pt>
                <c:pt idx="24">
                  <c:v>720</c:v>
                </c:pt>
                <c:pt idx="25">
                  <c:v>702</c:v>
                </c:pt>
                <c:pt idx="26">
                  <c:v>691</c:v>
                </c:pt>
                <c:pt idx="27">
                  <c:v>682</c:v>
                </c:pt>
                <c:pt idx="28">
                  <c:v>672</c:v>
                </c:pt>
                <c:pt idx="29">
                  <c:v>657</c:v>
                </c:pt>
                <c:pt idx="30">
                  <c:v>642</c:v>
                </c:pt>
                <c:pt idx="31">
                  <c:v>628</c:v>
                </c:pt>
                <c:pt idx="32">
                  <c:v>608</c:v>
                </c:pt>
                <c:pt idx="33">
                  <c:v>589</c:v>
                </c:pt>
                <c:pt idx="34">
                  <c:v>576</c:v>
                </c:pt>
                <c:pt idx="35">
                  <c:v>539</c:v>
                </c:pt>
                <c:pt idx="36">
                  <c:v>514</c:v>
                </c:pt>
                <c:pt idx="37">
                  <c:v>488</c:v>
                </c:pt>
                <c:pt idx="38">
                  <c:v>470</c:v>
                </c:pt>
                <c:pt idx="39">
                  <c:v>448</c:v>
                </c:pt>
                <c:pt idx="40">
                  <c:v>434</c:v>
                </c:pt>
                <c:pt idx="41">
                  <c:v>406</c:v>
                </c:pt>
                <c:pt idx="42">
                  <c:v>375</c:v>
                </c:pt>
                <c:pt idx="43">
                  <c:v>350</c:v>
                </c:pt>
                <c:pt idx="44">
                  <c:v>324</c:v>
                </c:pt>
                <c:pt idx="45">
                  <c:v>300</c:v>
                </c:pt>
                <c:pt idx="46">
                  <c:v>270</c:v>
                </c:pt>
                <c:pt idx="47">
                  <c:v>233</c:v>
                </c:pt>
                <c:pt idx="48">
                  <c:v>211</c:v>
                </c:pt>
                <c:pt idx="49">
                  <c:v>186</c:v>
                </c:pt>
                <c:pt idx="50">
                  <c:v>169</c:v>
                </c:pt>
                <c:pt idx="51">
                  <c:v>151</c:v>
                </c:pt>
                <c:pt idx="52">
                  <c:v>123</c:v>
                </c:pt>
                <c:pt idx="53">
                  <c:v>102</c:v>
                </c:pt>
                <c:pt idx="54">
                  <c:v>93</c:v>
                </c:pt>
                <c:pt idx="55">
                  <c:v>83</c:v>
                </c:pt>
                <c:pt idx="56">
                  <c:v>73</c:v>
                </c:pt>
                <c:pt idx="57">
                  <c:v>59</c:v>
                </c:pt>
                <c:pt idx="58">
                  <c:v>50</c:v>
                </c:pt>
                <c:pt idx="59">
                  <c:v>44</c:v>
                </c:pt>
                <c:pt idx="60">
                  <c:v>31</c:v>
                </c:pt>
                <c:pt idx="61">
                  <c:v>24</c:v>
                </c:pt>
                <c:pt idx="62">
                  <c:v>16</c:v>
                </c:pt>
                <c:pt idx="63">
                  <c:v>14</c:v>
                </c:pt>
                <c:pt idx="64">
                  <c:v>13</c:v>
                </c:pt>
                <c:pt idx="65">
                  <c:v>11</c:v>
                </c:pt>
                <c:pt idx="66">
                  <c:v>11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6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58-4AC0-AF6C-F3279BD8DFA1}"/>
            </c:ext>
          </c:extLst>
        </c:ser>
        <c:ser>
          <c:idx val="3"/>
          <c:order val="3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'MDS-Addition'!$H$398:$H$496</c:f>
              <c:numCache>
                <c:formatCode>0</c:formatCode>
                <c:ptCount val="99"/>
                <c:pt idx="0">
                  <c:v>780.02262133414513</c:v>
                </c:pt>
                <c:pt idx="1">
                  <c:v>780.02262133414513</c:v>
                </c:pt>
                <c:pt idx="2">
                  <c:v>779.83938839514246</c:v>
                </c:pt>
                <c:pt idx="3">
                  <c:v>775.56395315174814</c:v>
                </c:pt>
                <c:pt idx="4">
                  <c:v>766.46338384795138</c:v>
                </c:pt>
                <c:pt idx="5">
                  <c:v>759.6837651048545</c:v>
                </c:pt>
                <c:pt idx="6">
                  <c:v>750.15565227671834</c:v>
                </c:pt>
                <c:pt idx="7">
                  <c:v>739.58921946090072</c:v>
                </c:pt>
                <c:pt idx="8">
                  <c:v>732.25990190079597</c:v>
                </c:pt>
                <c:pt idx="9">
                  <c:v>723.83118670667557</c:v>
                </c:pt>
                <c:pt idx="10">
                  <c:v>715.46354915888935</c:v>
                </c:pt>
                <c:pt idx="11">
                  <c:v>705.08034928207428</c:v>
                </c:pt>
                <c:pt idx="12">
                  <c:v>699.03366229498795</c:v>
                </c:pt>
                <c:pt idx="13">
                  <c:v>691.46003414954635</c:v>
                </c:pt>
                <c:pt idx="14">
                  <c:v>685.35226951612583</c:v>
                </c:pt>
                <c:pt idx="15">
                  <c:v>675.27445787098179</c:v>
                </c:pt>
                <c:pt idx="16">
                  <c:v>665.19664622583775</c:v>
                </c:pt>
                <c:pt idx="17">
                  <c:v>655.48530045869904</c:v>
                </c:pt>
                <c:pt idx="18">
                  <c:v>647.66736172792071</c:v>
                </c:pt>
                <c:pt idx="19">
                  <c:v>641.92606297250529</c:v>
                </c:pt>
                <c:pt idx="20">
                  <c:v>631.72609603469289</c:v>
                </c:pt>
                <c:pt idx="21">
                  <c:v>622.07582791388836</c:v>
                </c:pt>
                <c:pt idx="22">
                  <c:v>610.3489198177208</c:v>
                </c:pt>
                <c:pt idx="23">
                  <c:v>600.39326346524524</c:v>
                </c:pt>
                <c:pt idx="24">
                  <c:v>591.47592710045114</c:v>
                </c:pt>
                <c:pt idx="25">
                  <c:v>581.45919310164129</c:v>
                </c:pt>
                <c:pt idx="26">
                  <c:v>574.19095318787083</c:v>
                </c:pt>
                <c:pt idx="27">
                  <c:v>565.94547093275298</c:v>
                </c:pt>
                <c:pt idx="28">
                  <c:v>553.30239814157233</c:v>
                </c:pt>
                <c:pt idx="29">
                  <c:v>541.20902416739955</c:v>
                </c:pt>
                <c:pt idx="30">
                  <c:v>525.8785349375139</c:v>
                </c:pt>
                <c:pt idx="31">
                  <c:v>510.42589041495972</c:v>
                </c:pt>
                <c:pt idx="32">
                  <c:v>493.62953767305311</c:v>
                </c:pt>
                <c:pt idx="33">
                  <c:v>482.7577166255644</c:v>
                </c:pt>
                <c:pt idx="34">
                  <c:v>467.91584856635234</c:v>
                </c:pt>
                <c:pt idx="35">
                  <c:v>448.24884644673801</c:v>
                </c:pt>
                <c:pt idx="36">
                  <c:v>426.32197141275805</c:v>
                </c:pt>
                <c:pt idx="37">
                  <c:v>404.63940696411493</c:v>
                </c:pt>
                <c:pt idx="38">
                  <c:v>385.70533660051103</c:v>
                </c:pt>
                <c:pt idx="39">
                  <c:v>369.39760502927805</c:v>
                </c:pt>
                <c:pt idx="40">
                  <c:v>354.55573697006599</c:v>
                </c:pt>
                <c:pt idx="41">
                  <c:v>339.65279126451969</c:v>
                </c:pt>
                <c:pt idx="42">
                  <c:v>321.32949736425786</c:v>
                </c:pt>
                <c:pt idx="43">
                  <c:v>297.50921529391752</c:v>
                </c:pt>
                <c:pt idx="44">
                  <c:v>274.11647674791664</c:v>
                </c:pt>
                <c:pt idx="45">
                  <c:v>251.15128172625518</c:v>
                </c:pt>
                <c:pt idx="46">
                  <c:v>228.00285376559108</c:v>
                </c:pt>
                <c:pt idx="47">
                  <c:v>214.50469392573154</c:v>
                </c:pt>
                <c:pt idx="48">
                  <c:v>197.34187530581966</c:v>
                </c:pt>
                <c:pt idx="49">
                  <c:v>177.55271789353691</c:v>
                </c:pt>
                <c:pt idx="50">
                  <c:v>157.21386166424631</c:v>
                </c:pt>
                <c:pt idx="51">
                  <c:v>137.66901483730038</c:v>
                </c:pt>
                <c:pt idx="52">
                  <c:v>121.11697268073054</c:v>
                </c:pt>
                <c:pt idx="53">
                  <c:v>100.71703880510573</c:v>
                </c:pt>
                <c:pt idx="54">
                  <c:v>91.1889259769696</c:v>
                </c:pt>
                <c:pt idx="55">
                  <c:v>81.050036685491392</c:v>
                </c:pt>
                <c:pt idx="56">
                  <c:v>69.750672113663285</c:v>
                </c:pt>
                <c:pt idx="57">
                  <c:v>59.123161651511431</c:v>
                </c:pt>
                <c:pt idx="58">
                  <c:v>47.945952372351726</c:v>
                </c:pt>
                <c:pt idx="59">
                  <c:v>39.700470117233913</c:v>
                </c:pt>
                <c:pt idx="60">
                  <c:v>31.760376093787134</c:v>
                </c:pt>
                <c:pt idx="61">
                  <c:v>27.118474972387475</c:v>
                </c:pt>
                <c:pt idx="62">
                  <c:v>22.537651497322024</c:v>
                </c:pt>
                <c:pt idx="63">
                  <c:v>18.140060961259188</c:v>
                </c:pt>
                <c:pt idx="64">
                  <c:v>14.475402181206828</c:v>
                </c:pt>
                <c:pt idx="65">
                  <c:v>12.337684559509617</c:v>
                </c:pt>
                <c:pt idx="66">
                  <c:v>10.077811645143994</c:v>
                </c:pt>
                <c:pt idx="67">
                  <c:v>8.0011716697809891</c:v>
                </c:pt>
                <c:pt idx="68">
                  <c:v>6.2299199260890141</c:v>
                </c:pt>
                <c:pt idx="69">
                  <c:v>5.0694446457391003</c:v>
                </c:pt>
                <c:pt idx="70">
                  <c:v>3.4203481947155372</c:v>
                </c:pt>
                <c:pt idx="71">
                  <c:v>1.9544846826945927</c:v>
                </c:pt>
                <c:pt idx="72">
                  <c:v>1.0993976340157083</c:v>
                </c:pt>
                <c:pt idx="73">
                  <c:v>0.42754352433944215</c:v>
                </c:pt>
                <c:pt idx="74">
                  <c:v>0.24431058533682409</c:v>
                </c:pt>
                <c:pt idx="75">
                  <c:v>0.24431058533682409</c:v>
                </c:pt>
                <c:pt idx="76">
                  <c:v>0.12215529266841205</c:v>
                </c:pt>
                <c:pt idx="77">
                  <c:v>0.12215529266841205</c:v>
                </c:pt>
                <c:pt idx="78">
                  <c:v>0.12215529266841205</c:v>
                </c:pt>
                <c:pt idx="79">
                  <c:v>6.1077646334206023E-2</c:v>
                </c:pt>
                <c:pt idx="80">
                  <c:v>6.1077646334206023E-2</c:v>
                </c:pt>
                <c:pt idx="81">
                  <c:v>6.1077646334206023E-2</c:v>
                </c:pt>
                <c:pt idx="82">
                  <c:v>6.1077646334206023E-2</c:v>
                </c:pt>
                <c:pt idx="83">
                  <c:v>6.1077646334206023E-2</c:v>
                </c:pt>
                <c:pt idx="84">
                  <c:v>6.1077646334206023E-2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58-4AC0-AF6C-F3279BD8D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9848"/>
        <c:axId val="374764928"/>
      </c:lineChart>
      <c:dateAx>
        <c:axId val="374769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4928"/>
        <c:crosses val="autoZero"/>
        <c:auto val="1"/>
        <c:lblOffset val="100"/>
        <c:baseTimeUnit val="days"/>
      </c:dateAx>
      <c:valAx>
        <c:axId val="374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76984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Carmarthenshire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date'!$C$398:$C$496</c:f>
              <c:numCache>
                <c:formatCode>General</c:formatCode>
                <c:ptCount val="99"/>
                <c:pt idx="0">
                  <c:v>672</c:v>
                </c:pt>
                <c:pt idx="1">
                  <c:v>672</c:v>
                </c:pt>
                <c:pt idx="2">
                  <c:v>672</c:v>
                </c:pt>
                <c:pt idx="3">
                  <c:v>667</c:v>
                </c:pt>
                <c:pt idx="4">
                  <c:v>659</c:v>
                </c:pt>
                <c:pt idx="5">
                  <c:v>654</c:v>
                </c:pt>
                <c:pt idx="6">
                  <c:v>645</c:v>
                </c:pt>
                <c:pt idx="7">
                  <c:v>633</c:v>
                </c:pt>
                <c:pt idx="8">
                  <c:v>623</c:v>
                </c:pt>
                <c:pt idx="9">
                  <c:v>610</c:v>
                </c:pt>
                <c:pt idx="10">
                  <c:v>581</c:v>
                </c:pt>
                <c:pt idx="11">
                  <c:v>573</c:v>
                </c:pt>
                <c:pt idx="12">
                  <c:v>566</c:v>
                </c:pt>
                <c:pt idx="13">
                  <c:v>562</c:v>
                </c:pt>
                <c:pt idx="14">
                  <c:v>556</c:v>
                </c:pt>
                <c:pt idx="15">
                  <c:v>540</c:v>
                </c:pt>
                <c:pt idx="16">
                  <c:v>517</c:v>
                </c:pt>
                <c:pt idx="17">
                  <c:v>511</c:v>
                </c:pt>
                <c:pt idx="18">
                  <c:v>504</c:v>
                </c:pt>
                <c:pt idx="19">
                  <c:v>503</c:v>
                </c:pt>
                <c:pt idx="20">
                  <c:v>503</c:v>
                </c:pt>
                <c:pt idx="21">
                  <c:v>497</c:v>
                </c:pt>
                <c:pt idx="22">
                  <c:v>487</c:v>
                </c:pt>
                <c:pt idx="23">
                  <c:v>479</c:v>
                </c:pt>
                <c:pt idx="24">
                  <c:v>472</c:v>
                </c:pt>
                <c:pt idx="25">
                  <c:v>461</c:v>
                </c:pt>
                <c:pt idx="26">
                  <c:v>453</c:v>
                </c:pt>
                <c:pt idx="27">
                  <c:v>448</c:v>
                </c:pt>
                <c:pt idx="28">
                  <c:v>441</c:v>
                </c:pt>
                <c:pt idx="29">
                  <c:v>431</c:v>
                </c:pt>
                <c:pt idx="30">
                  <c:v>425</c:v>
                </c:pt>
                <c:pt idx="31">
                  <c:v>418</c:v>
                </c:pt>
                <c:pt idx="32">
                  <c:v>407</c:v>
                </c:pt>
                <c:pt idx="33">
                  <c:v>391</c:v>
                </c:pt>
                <c:pt idx="34">
                  <c:v>381</c:v>
                </c:pt>
                <c:pt idx="35">
                  <c:v>353</c:v>
                </c:pt>
                <c:pt idx="36">
                  <c:v>336</c:v>
                </c:pt>
                <c:pt idx="37">
                  <c:v>320</c:v>
                </c:pt>
                <c:pt idx="38">
                  <c:v>307</c:v>
                </c:pt>
                <c:pt idx="39">
                  <c:v>288</c:v>
                </c:pt>
                <c:pt idx="40">
                  <c:v>277</c:v>
                </c:pt>
                <c:pt idx="41">
                  <c:v>264</c:v>
                </c:pt>
                <c:pt idx="42">
                  <c:v>250</c:v>
                </c:pt>
                <c:pt idx="43">
                  <c:v>238</c:v>
                </c:pt>
                <c:pt idx="44">
                  <c:v>216</c:v>
                </c:pt>
                <c:pt idx="45">
                  <c:v>199</c:v>
                </c:pt>
                <c:pt idx="46">
                  <c:v>183</c:v>
                </c:pt>
                <c:pt idx="47">
                  <c:v>157</c:v>
                </c:pt>
                <c:pt idx="48">
                  <c:v>141</c:v>
                </c:pt>
                <c:pt idx="49">
                  <c:v>126</c:v>
                </c:pt>
                <c:pt idx="50">
                  <c:v>117</c:v>
                </c:pt>
                <c:pt idx="51">
                  <c:v>104</c:v>
                </c:pt>
                <c:pt idx="52">
                  <c:v>83</c:v>
                </c:pt>
                <c:pt idx="53">
                  <c:v>67</c:v>
                </c:pt>
                <c:pt idx="54">
                  <c:v>59</c:v>
                </c:pt>
                <c:pt idx="55">
                  <c:v>52</c:v>
                </c:pt>
                <c:pt idx="56">
                  <c:v>46</c:v>
                </c:pt>
                <c:pt idx="57">
                  <c:v>37</c:v>
                </c:pt>
                <c:pt idx="58">
                  <c:v>34</c:v>
                </c:pt>
                <c:pt idx="59">
                  <c:v>29</c:v>
                </c:pt>
                <c:pt idx="60">
                  <c:v>19</c:v>
                </c:pt>
                <c:pt idx="61">
                  <c:v>16</c:v>
                </c:pt>
                <c:pt idx="62">
                  <c:v>13</c:v>
                </c:pt>
                <c:pt idx="63">
                  <c:v>11</c:v>
                </c:pt>
                <c:pt idx="64">
                  <c:v>10</c:v>
                </c:pt>
                <c:pt idx="65">
                  <c:v>8</c:v>
                </c:pt>
                <c:pt idx="66">
                  <c:v>8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4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A-42E5-8BF1-CD0F2F4EC027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date'!$B$398:$B$496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date'!$H$398:$H$496</c:f>
              <c:numCache>
                <c:formatCode>0</c:formatCode>
                <c:ptCount val="99"/>
                <c:pt idx="0">
                  <c:v>307.48494693242242</c:v>
                </c:pt>
                <c:pt idx="1">
                  <c:v>307.48494693242242</c:v>
                </c:pt>
                <c:pt idx="2">
                  <c:v>307.41271650091375</c:v>
                </c:pt>
                <c:pt idx="3">
                  <c:v>305.72733976571135</c:v>
                </c:pt>
                <c:pt idx="4">
                  <c:v>302.1398950007806</c:v>
                </c:pt>
                <c:pt idx="5">
                  <c:v>299.46736903495969</c:v>
                </c:pt>
                <c:pt idx="6">
                  <c:v>295.71138659650865</c:v>
                </c:pt>
                <c:pt idx="7">
                  <c:v>291.54609837950852</c:v>
                </c:pt>
                <c:pt idx="8">
                  <c:v>288.6568811191616</c:v>
                </c:pt>
                <c:pt idx="9">
                  <c:v>285.33428126976258</c:v>
                </c:pt>
                <c:pt idx="10">
                  <c:v>282.03575823086652</c:v>
                </c:pt>
                <c:pt idx="11">
                  <c:v>277.94270044537501</c:v>
                </c:pt>
                <c:pt idx="12">
                  <c:v>275.55909620558879</c:v>
                </c:pt>
                <c:pt idx="13">
                  <c:v>272.5735717032303</c:v>
                </c:pt>
                <c:pt idx="14">
                  <c:v>270.16589065294119</c:v>
                </c:pt>
                <c:pt idx="15">
                  <c:v>266.19321691996419</c:v>
                </c:pt>
                <c:pt idx="16">
                  <c:v>262.22054318698713</c:v>
                </c:pt>
                <c:pt idx="17">
                  <c:v>258.39233031702742</c:v>
                </c:pt>
                <c:pt idx="18">
                  <c:v>255.31049857265739</c:v>
                </c:pt>
                <c:pt idx="19">
                  <c:v>253.04727838538562</c:v>
                </c:pt>
                <c:pt idx="20">
                  <c:v>249.02645103140279</c:v>
                </c:pt>
                <c:pt idx="21">
                  <c:v>245.22231497194599</c:v>
                </c:pt>
                <c:pt idx="22">
                  <c:v>240.59956735539092</c:v>
                </c:pt>
                <c:pt idx="23">
                  <c:v>236.67504724341967</c:v>
                </c:pt>
                <c:pt idx="24">
                  <c:v>233.15983290999756</c:v>
                </c:pt>
                <c:pt idx="25">
                  <c:v>229.21123598752342</c:v>
                </c:pt>
                <c:pt idx="26">
                  <c:v>226.34609553767936</c:v>
                </c:pt>
                <c:pt idx="27">
                  <c:v>223.09572611978908</c:v>
                </c:pt>
                <c:pt idx="28">
                  <c:v>218.11182634569062</c:v>
                </c:pt>
                <c:pt idx="29">
                  <c:v>213.34461786611817</c:v>
                </c:pt>
                <c:pt idx="30">
                  <c:v>207.3013384298925</c:v>
                </c:pt>
                <c:pt idx="31">
                  <c:v>201.20990537266104</c:v>
                </c:pt>
                <c:pt idx="32">
                  <c:v>194.58878248436599</c:v>
                </c:pt>
                <c:pt idx="33">
                  <c:v>190.30311021485136</c:v>
                </c:pt>
                <c:pt idx="34">
                  <c:v>184.45244526264884</c:v>
                </c:pt>
                <c:pt idx="35">
                  <c:v>176.6997122807179</c:v>
                </c:pt>
                <c:pt idx="36">
                  <c:v>168.05613731017999</c:v>
                </c:pt>
                <c:pt idx="37">
                  <c:v>159.50886958165364</c:v>
                </c:pt>
                <c:pt idx="38">
                  <c:v>152.0450583257574</c:v>
                </c:pt>
                <c:pt idx="39">
                  <c:v>145.61654992148547</c:v>
                </c:pt>
                <c:pt idx="40">
                  <c:v>139.76588496928292</c:v>
                </c:pt>
                <c:pt idx="41">
                  <c:v>133.89114320657748</c:v>
                </c:pt>
                <c:pt idx="42">
                  <c:v>126.66810005571016</c:v>
                </c:pt>
                <c:pt idx="43">
                  <c:v>117.27814395958262</c:v>
                </c:pt>
                <c:pt idx="44">
                  <c:v>108.05672553697532</c:v>
                </c:pt>
                <c:pt idx="45">
                  <c:v>99.003844787888269</c:v>
                </c:pt>
                <c:pt idx="46">
                  <c:v>89.878733607292531</c:v>
                </c:pt>
                <c:pt idx="47">
                  <c:v>84.557758486153588</c:v>
                </c:pt>
                <c:pt idx="48">
                  <c:v>77.792174734841197</c:v>
                </c:pt>
                <c:pt idx="49">
                  <c:v>69.991288131904469</c:v>
                </c:pt>
                <c:pt idx="50">
                  <c:v>61.973710234441732</c:v>
                </c:pt>
                <c:pt idx="51">
                  <c:v>54.269130873516573</c:v>
                </c:pt>
                <c:pt idx="52">
                  <c:v>47.744315227233081</c:v>
                </c:pt>
                <c:pt idx="53">
                  <c:v>39.702660519267447</c:v>
                </c:pt>
                <c:pt idx="54">
                  <c:v>35.946678080816433</c:v>
                </c:pt>
                <c:pt idx="55">
                  <c:v>31.94992753733651</c:v>
                </c:pt>
                <c:pt idx="56">
                  <c:v>27.495717594301652</c:v>
                </c:pt>
                <c:pt idx="57">
                  <c:v>23.306352566798598</c:v>
                </c:pt>
                <c:pt idx="58">
                  <c:v>18.900296244769525</c:v>
                </c:pt>
                <c:pt idx="59">
                  <c:v>15.649926826879225</c:v>
                </c:pt>
                <c:pt idx="60">
                  <c:v>12.519941461503379</c:v>
                </c:pt>
                <c:pt idx="61">
                  <c:v>10.690103863283655</c:v>
                </c:pt>
                <c:pt idx="62">
                  <c:v>8.8843430755668216</c:v>
                </c:pt>
                <c:pt idx="63">
                  <c:v>7.1508127193586608</c:v>
                </c:pt>
                <c:pt idx="64">
                  <c:v>5.706204089185194</c:v>
                </c:pt>
                <c:pt idx="65">
                  <c:v>4.8635157215840055</c:v>
                </c:pt>
                <c:pt idx="66">
                  <c:v>3.9726737329770341</c:v>
                </c:pt>
                <c:pt idx="67">
                  <c:v>3.1540621758787362</c:v>
                </c:pt>
                <c:pt idx="68">
                  <c:v>2.4558346712948937</c:v>
                </c:pt>
                <c:pt idx="69">
                  <c:v>1.9983752717399625</c:v>
                </c:pt>
                <c:pt idx="70">
                  <c:v>1.3483013881619024</c:v>
                </c:pt>
                <c:pt idx="71">
                  <c:v>0.77045793609251567</c:v>
                </c:pt>
                <c:pt idx="72">
                  <c:v>0.43338258905204008</c:v>
                </c:pt>
                <c:pt idx="73">
                  <c:v>0.1685376735202378</c:v>
                </c:pt>
                <c:pt idx="74">
                  <c:v>9.6307242011564459E-2</c:v>
                </c:pt>
                <c:pt idx="75">
                  <c:v>9.6307242011564459E-2</c:v>
                </c:pt>
                <c:pt idx="76">
                  <c:v>4.8153621005782229E-2</c:v>
                </c:pt>
                <c:pt idx="77">
                  <c:v>4.8153621005782229E-2</c:v>
                </c:pt>
                <c:pt idx="78">
                  <c:v>4.8153621005782229E-2</c:v>
                </c:pt>
                <c:pt idx="79">
                  <c:v>2.4076810502891115E-2</c:v>
                </c:pt>
                <c:pt idx="80">
                  <c:v>2.4076810502891115E-2</c:v>
                </c:pt>
                <c:pt idx="81">
                  <c:v>2.4076810502891115E-2</c:v>
                </c:pt>
                <c:pt idx="82">
                  <c:v>2.4076810502891115E-2</c:v>
                </c:pt>
                <c:pt idx="83">
                  <c:v>2.4076810502891115E-2</c:v>
                </c:pt>
                <c:pt idx="84">
                  <c:v>2.4076810502891115E-2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A-42E5-8BF1-CD0F2F4E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05464"/>
        <c:axId val="757808744"/>
      </c:lineChart>
      <c:dateAx>
        <c:axId val="757805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08744"/>
        <c:crosses val="autoZero"/>
        <c:auto val="1"/>
        <c:lblOffset val="100"/>
        <c:baseTimeUnit val="days"/>
      </c:dateAx>
      <c:valAx>
        <c:axId val="75780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Ceredigion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date'!$C$497:$C$595</c:f>
              <c:numCache>
                <c:formatCode>General</c:formatCode>
                <c:ptCount val="99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36</c:v>
                </c:pt>
                <c:pt idx="24">
                  <c:v>36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34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29</c:v>
                </c:pt>
                <c:pt idx="41">
                  <c:v>28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25</c:v>
                </c:pt>
                <c:pt idx="46">
                  <c:v>24</c:v>
                </c:pt>
                <c:pt idx="47">
                  <c:v>23</c:v>
                </c:pt>
                <c:pt idx="48">
                  <c:v>21</c:v>
                </c:pt>
                <c:pt idx="49">
                  <c:v>20</c:v>
                </c:pt>
                <c:pt idx="50">
                  <c:v>18</c:v>
                </c:pt>
                <c:pt idx="51">
                  <c:v>16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4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0-480B-9949-2718256E4CC6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date'!$H$497:$H$595</c:f>
              <c:numCache>
                <c:formatCode>0</c:formatCode>
                <c:ptCount val="99"/>
                <c:pt idx="0">
                  <c:v>136.06144235717025</c:v>
                </c:pt>
                <c:pt idx="1">
                  <c:v>136.06144235717025</c:v>
                </c:pt>
                <c:pt idx="2">
                  <c:v>136.02948054313285</c:v>
                </c:pt>
                <c:pt idx="3">
                  <c:v>135.28370488226039</c:v>
                </c:pt>
                <c:pt idx="4">
                  <c:v>133.69626811840337</c:v>
                </c:pt>
                <c:pt idx="5">
                  <c:v>132.51368099901993</c:v>
                </c:pt>
                <c:pt idx="6">
                  <c:v>130.85166666907563</c:v>
                </c:pt>
                <c:pt idx="7">
                  <c:v>129.00853539291947</c:v>
                </c:pt>
                <c:pt idx="8">
                  <c:v>127.73006283142385</c:v>
                </c:pt>
                <c:pt idx="9">
                  <c:v>126.25981938570389</c:v>
                </c:pt>
                <c:pt idx="10">
                  <c:v>124.80022987799641</c:v>
                </c:pt>
                <c:pt idx="11">
                  <c:v>122.98906041587763</c:v>
                </c:pt>
                <c:pt idx="12">
                  <c:v>121.93432055264375</c:v>
                </c:pt>
                <c:pt idx="13">
                  <c:v>120.61323223909829</c:v>
                </c:pt>
                <c:pt idx="14">
                  <c:v>119.54783843785195</c:v>
                </c:pt>
                <c:pt idx="15">
                  <c:v>117.78993866579549</c:v>
                </c:pt>
                <c:pt idx="16">
                  <c:v>116.03203889373903</c:v>
                </c:pt>
                <c:pt idx="17">
                  <c:v>114.33806274975734</c:v>
                </c:pt>
                <c:pt idx="18">
                  <c:v>112.97435868416203</c:v>
                </c:pt>
                <c:pt idx="19">
                  <c:v>111.97288851099046</c:v>
                </c:pt>
                <c:pt idx="20">
                  <c:v>110.19368086290908</c:v>
                </c:pt>
                <c:pt idx="21">
                  <c:v>108.51035865693986</c:v>
                </c:pt>
                <c:pt idx="22">
                  <c:v>106.46480255854688</c:v>
                </c:pt>
                <c:pt idx="23">
                  <c:v>104.72821066251534</c:v>
                </c:pt>
                <c:pt idx="24">
                  <c:v>103.17273571269568</c:v>
                </c:pt>
                <c:pt idx="25">
                  <c:v>101.42548987865169</c:v>
                </c:pt>
                <c:pt idx="26">
                  <c:v>100.15767125516854</c:v>
                </c:pt>
                <c:pt idx="27">
                  <c:v>98.719389623485981</c:v>
                </c:pt>
                <c:pt idx="28">
                  <c:v>96.51402445490605</c:v>
                </c:pt>
                <c:pt idx="29">
                  <c:v>94.404544728438296</c:v>
                </c:pt>
                <c:pt idx="30">
                  <c:v>91.730406287309975</c:v>
                </c:pt>
                <c:pt idx="31">
                  <c:v>89.034959970156734</c:v>
                </c:pt>
                <c:pt idx="32">
                  <c:v>86.105127016729298</c:v>
                </c:pt>
                <c:pt idx="33">
                  <c:v>84.208726050510805</c:v>
                </c:pt>
                <c:pt idx="34">
                  <c:v>81.619819113482194</c:v>
                </c:pt>
                <c:pt idx="35">
                  <c:v>78.189251073468981</c:v>
                </c:pt>
                <c:pt idx="36">
                  <c:v>74.36448732699462</c:v>
                </c:pt>
                <c:pt idx="37">
                  <c:v>70.582339332570101</c:v>
                </c:pt>
                <c:pt idx="38">
                  <c:v>67.279618548706452</c:v>
                </c:pt>
                <c:pt idx="39">
                  <c:v>64.435017099378712</c:v>
                </c:pt>
                <c:pt idx="40">
                  <c:v>61.846110162350108</c:v>
                </c:pt>
                <c:pt idx="41">
                  <c:v>59.246549287309037</c:v>
                </c:pt>
                <c:pt idx="42">
                  <c:v>56.050367883570011</c:v>
                </c:pt>
                <c:pt idx="43">
                  <c:v>51.895332058709279</c:v>
                </c:pt>
                <c:pt idx="44">
                  <c:v>47.814873799935796</c:v>
                </c:pt>
                <c:pt idx="45">
                  <c:v>43.808993107249549</c:v>
                </c:pt>
                <c:pt idx="46">
                  <c:v>39.771150600525921</c:v>
                </c:pt>
                <c:pt idx="47">
                  <c:v>37.416630299771505</c:v>
                </c:pt>
                <c:pt idx="48">
                  <c:v>34.422873718269287</c:v>
                </c:pt>
                <c:pt idx="49">
                  <c:v>30.970997802231139</c:v>
                </c:pt>
                <c:pt idx="50">
                  <c:v>27.423236444080825</c:v>
                </c:pt>
                <c:pt idx="51">
                  <c:v>24.013976280092532</c:v>
                </c:pt>
                <c:pt idx="52">
                  <c:v>21.126759078714947</c:v>
                </c:pt>
                <c:pt idx="53">
                  <c:v>17.568343782552166</c:v>
                </c:pt>
                <c:pt idx="54">
                  <c:v>15.906329452607874</c:v>
                </c:pt>
                <c:pt idx="55">
                  <c:v>14.137775742538947</c:v>
                </c:pt>
                <c:pt idx="56">
                  <c:v>12.166797210233216</c:v>
                </c:pt>
                <c:pt idx="57">
                  <c:v>10.313011996064583</c:v>
                </c:pt>
                <c:pt idx="58">
                  <c:v>8.3633413397837781</c:v>
                </c:pt>
                <c:pt idx="59">
                  <c:v>6.9250597081012177</c:v>
                </c:pt>
                <c:pt idx="60">
                  <c:v>5.5400477664809742</c:v>
                </c:pt>
                <c:pt idx="61">
                  <c:v>4.730348477533755</c:v>
                </c:pt>
                <c:pt idx="62">
                  <c:v>3.9313031265989991</c:v>
                </c:pt>
                <c:pt idx="63">
                  <c:v>3.1642195897016334</c:v>
                </c:pt>
                <c:pt idx="64">
                  <c:v>2.5249833089538285</c:v>
                </c:pt>
                <c:pt idx="65">
                  <c:v>2.1520954785176092</c:v>
                </c:pt>
                <c:pt idx="66">
                  <c:v>1.7578997720564631</c:v>
                </c:pt>
                <c:pt idx="67">
                  <c:v>1.3956658796327071</c:v>
                </c:pt>
                <c:pt idx="68">
                  <c:v>1.0867016772712681</c:v>
                </c:pt>
                <c:pt idx="69">
                  <c:v>0.88427685503446318</c:v>
                </c:pt>
                <c:pt idx="70">
                  <c:v>0.59662052869795112</c:v>
                </c:pt>
                <c:pt idx="71">
                  <c:v>0.34092601639882919</c:v>
                </c:pt>
                <c:pt idx="72">
                  <c:v>0.19177088422434141</c:v>
                </c:pt>
                <c:pt idx="73">
                  <c:v>7.4577566087243891E-2</c:v>
                </c:pt>
                <c:pt idx="74">
                  <c:v>4.2615752049853649E-2</c:v>
                </c:pt>
                <c:pt idx="75">
                  <c:v>4.2615752049853649E-2</c:v>
                </c:pt>
                <c:pt idx="76">
                  <c:v>2.1307876024926824E-2</c:v>
                </c:pt>
                <c:pt idx="77">
                  <c:v>2.1307876024926824E-2</c:v>
                </c:pt>
                <c:pt idx="78">
                  <c:v>2.1307876024926824E-2</c:v>
                </c:pt>
                <c:pt idx="79">
                  <c:v>1.0653938012463412E-2</c:v>
                </c:pt>
                <c:pt idx="80">
                  <c:v>1.0653938012463412E-2</c:v>
                </c:pt>
                <c:pt idx="81">
                  <c:v>1.0653938012463412E-2</c:v>
                </c:pt>
                <c:pt idx="82">
                  <c:v>1.0653938012463412E-2</c:v>
                </c:pt>
                <c:pt idx="83">
                  <c:v>1.0653938012463412E-2</c:v>
                </c:pt>
                <c:pt idx="84">
                  <c:v>1.0653938012463412E-2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0-480B-9949-2718256E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40560"/>
        <c:axId val="757839576"/>
      </c:lineChart>
      <c:dateAx>
        <c:axId val="757840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9576"/>
        <c:crosses val="autoZero"/>
        <c:auto val="1"/>
        <c:lblOffset val="100"/>
        <c:baseTimeUnit val="days"/>
      </c:dateAx>
      <c:valAx>
        <c:axId val="75783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Pembrokeshire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date'!$C$1487:$C$1585</c:f>
              <c:numCache>
                <c:formatCode>General</c:formatCode>
                <c:ptCount val="99"/>
                <c:pt idx="0">
                  <c:v>275</c:v>
                </c:pt>
                <c:pt idx="1">
                  <c:v>275</c:v>
                </c:pt>
                <c:pt idx="2">
                  <c:v>275</c:v>
                </c:pt>
                <c:pt idx="3">
                  <c:v>275</c:v>
                </c:pt>
                <c:pt idx="4">
                  <c:v>273</c:v>
                </c:pt>
                <c:pt idx="5">
                  <c:v>272</c:v>
                </c:pt>
                <c:pt idx="6">
                  <c:v>271</c:v>
                </c:pt>
                <c:pt idx="7">
                  <c:v>268</c:v>
                </c:pt>
                <c:pt idx="8">
                  <c:v>264</c:v>
                </c:pt>
                <c:pt idx="9">
                  <c:v>261</c:v>
                </c:pt>
                <c:pt idx="10">
                  <c:v>258</c:v>
                </c:pt>
                <c:pt idx="11">
                  <c:v>255</c:v>
                </c:pt>
                <c:pt idx="12">
                  <c:v>254</c:v>
                </c:pt>
                <c:pt idx="13">
                  <c:v>251</c:v>
                </c:pt>
                <c:pt idx="14">
                  <c:v>248</c:v>
                </c:pt>
                <c:pt idx="15">
                  <c:v>246</c:v>
                </c:pt>
                <c:pt idx="16">
                  <c:v>240</c:v>
                </c:pt>
                <c:pt idx="17">
                  <c:v>233</c:v>
                </c:pt>
                <c:pt idx="18">
                  <c:v>231</c:v>
                </c:pt>
                <c:pt idx="19">
                  <c:v>231</c:v>
                </c:pt>
                <c:pt idx="20">
                  <c:v>230</c:v>
                </c:pt>
                <c:pt idx="21">
                  <c:v>225</c:v>
                </c:pt>
                <c:pt idx="22">
                  <c:v>222</c:v>
                </c:pt>
                <c:pt idx="23">
                  <c:v>212</c:v>
                </c:pt>
                <c:pt idx="24">
                  <c:v>212</c:v>
                </c:pt>
                <c:pt idx="25">
                  <c:v>206</c:v>
                </c:pt>
                <c:pt idx="26">
                  <c:v>203</c:v>
                </c:pt>
                <c:pt idx="27">
                  <c:v>199</c:v>
                </c:pt>
                <c:pt idx="28">
                  <c:v>196</c:v>
                </c:pt>
                <c:pt idx="29">
                  <c:v>191</c:v>
                </c:pt>
                <c:pt idx="30">
                  <c:v>182</c:v>
                </c:pt>
                <c:pt idx="31">
                  <c:v>175</c:v>
                </c:pt>
                <c:pt idx="32">
                  <c:v>167</c:v>
                </c:pt>
                <c:pt idx="33">
                  <c:v>165</c:v>
                </c:pt>
                <c:pt idx="34">
                  <c:v>162</c:v>
                </c:pt>
                <c:pt idx="35">
                  <c:v>153</c:v>
                </c:pt>
                <c:pt idx="36">
                  <c:v>146</c:v>
                </c:pt>
                <c:pt idx="37">
                  <c:v>137</c:v>
                </c:pt>
                <c:pt idx="38">
                  <c:v>132</c:v>
                </c:pt>
                <c:pt idx="39">
                  <c:v>129</c:v>
                </c:pt>
                <c:pt idx="40">
                  <c:v>128</c:v>
                </c:pt>
                <c:pt idx="41">
                  <c:v>114</c:v>
                </c:pt>
                <c:pt idx="42">
                  <c:v>99</c:v>
                </c:pt>
                <c:pt idx="43">
                  <c:v>86</c:v>
                </c:pt>
                <c:pt idx="44">
                  <c:v>82</c:v>
                </c:pt>
                <c:pt idx="45">
                  <c:v>76</c:v>
                </c:pt>
                <c:pt idx="46">
                  <c:v>63</c:v>
                </c:pt>
                <c:pt idx="47">
                  <c:v>53</c:v>
                </c:pt>
                <c:pt idx="48">
                  <c:v>49</c:v>
                </c:pt>
                <c:pt idx="49">
                  <c:v>40</c:v>
                </c:pt>
                <c:pt idx="50">
                  <c:v>34</c:v>
                </c:pt>
                <c:pt idx="51">
                  <c:v>31</c:v>
                </c:pt>
                <c:pt idx="52">
                  <c:v>27</c:v>
                </c:pt>
                <c:pt idx="53">
                  <c:v>22</c:v>
                </c:pt>
                <c:pt idx="54">
                  <c:v>21</c:v>
                </c:pt>
                <c:pt idx="55">
                  <c:v>19</c:v>
                </c:pt>
                <c:pt idx="56">
                  <c:v>16</c:v>
                </c:pt>
                <c:pt idx="57">
                  <c:v>13</c:v>
                </c:pt>
                <c:pt idx="58">
                  <c:v>9</c:v>
                </c:pt>
                <c:pt idx="59">
                  <c:v>9</c:v>
                </c:pt>
                <c:pt idx="60">
                  <c:v>6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A-406D-8F0C-98CED56F1F18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date'!$B$1487:$B$1585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date'!$H$1487:$H$1585</c:f>
              <c:numCache>
                <c:formatCode>0</c:formatCode>
                <c:ptCount val="99"/>
                <c:pt idx="0">
                  <c:v>250.21132993317715</c:v>
                </c:pt>
                <c:pt idx="1">
                  <c:v>250.21132993317715</c:v>
                </c:pt>
                <c:pt idx="2">
                  <c:v>250.15255348733896</c:v>
                </c:pt>
                <c:pt idx="3">
                  <c:v>248.78110308444786</c:v>
                </c:pt>
                <c:pt idx="4">
                  <c:v>245.86187294115106</c:v>
                </c:pt>
                <c:pt idx="5">
                  <c:v>243.68714444513802</c:v>
                </c:pt>
                <c:pt idx="6">
                  <c:v>240.6307692615521</c:v>
                </c:pt>
                <c:pt idx="7">
                  <c:v>237.24132755154977</c:v>
                </c:pt>
                <c:pt idx="8">
                  <c:v>234.89026971802215</c:v>
                </c:pt>
                <c:pt idx="9">
                  <c:v>232.18655320946539</c:v>
                </c:pt>
                <c:pt idx="10">
                  <c:v>229.50242884952135</c:v>
                </c:pt>
                <c:pt idx="11">
                  <c:v>226.17176358535724</c:v>
                </c:pt>
                <c:pt idx="12">
                  <c:v>224.23214087269693</c:v>
                </c:pt>
                <c:pt idx="13">
                  <c:v>221.80271444471839</c:v>
                </c:pt>
                <c:pt idx="14">
                  <c:v>219.84349958344538</c:v>
                </c:pt>
                <c:pt idx="15">
                  <c:v>216.61079506234489</c:v>
                </c:pt>
                <c:pt idx="16">
                  <c:v>213.37809054124443</c:v>
                </c:pt>
                <c:pt idx="17">
                  <c:v>210.26293891182033</c:v>
                </c:pt>
                <c:pt idx="18">
                  <c:v>207.75514388939087</c:v>
                </c:pt>
                <c:pt idx="19">
                  <c:v>205.91348191979421</c:v>
                </c:pt>
                <c:pt idx="20">
                  <c:v>202.64159310146829</c:v>
                </c:pt>
                <c:pt idx="21">
                  <c:v>199.54603362065691</c:v>
                </c:pt>
                <c:pt idx="22">
                  <c:v>195.78434108701271</c:v>
                </c:pt>
                <c:pt idx="23">
                  <c:v>192.59082086313771</c:v>
                </c:pt>
                <c:pt idx="24">
                  <c:v>189.7303671656791</c:v>
                </c:pt>
                <c:pt idx="25">
                  <c:v>186.51725479319134</c:v>
                </c:pt>
                <c:pt idx="26">
                  <c:v>184.18578910827645</c:v>
                </c:pt>
                <c:pt idx="27">
                  <c:v>181.54084904555788</c:v>
                </c:pt>
                <c:pt idx="28">
                  <c:v>177.48527428272271</c:v>
                </c:pt>
                <c:pt idx="29">
                  <c:v>173.60602885740215</c:v>
                </c:pt>
                <c:pt idx="30">
                  <c:v>168.68839955560688</c:v>
                </c:pt>
                <c:pt idx="31">
                  <c:v>163.73158595658614</c:v>
                </c:pt>
                <c:pt idx="32">
                  <c:v>158.34374508808534</c:v>
                </c:pt>
                <c:pt idx="33">
                  <c:v>154.85634263501936</c:v>
                </c:pt>
                <c:pt idx="34">
                  <c:v>150.09545052212593</c:v>
                </c:pt>
                <c:pt idx="35">
                  <c:v>143.7867786688268</c:v>
                </c:pt>
                <c:pt idx="36">
                  <c:v>136.75319731685667</c:v>
                </c:pt>
                <c:pt idx="37">
                  <c:v>129.79798455933746</c:v>
                </c:pt>
                <c:pt idx="38">
                  <c:v>123.7244184893911</c:v>
                </c:pt>
                <c:pt idx="39">
                  <c:v>118.49331480979214</c:v>
                </c:pt>
                <c:pt idx="40">
                  <c:v>113.73242269689871</c:v>
                </c:pt>
                <c:pt idx="41">
                  <c:v>108.95193843539255</c:v>
                </c:pt>
                <c:pt idx="42">
                  <c:v>103.07429385157349</c:v>
                </c:pt>
                <c:pt idx="43">
                  <c:v>95.433355892608716</c:v>
                </c:pt>
                <c:pt idx="44">
                  <c:v>87.929562973933059</c:v>
                </c:pt>
                <c:pt idx="45">
                  <c:v>80.562915095546515</c:v>
                </c:pt>
                <c:pt idx="46">
                  <c:v>73.137490771321765</c:v>
                </c:pt>
                <c:pt idx="47">
                  <c:v>68.807625927908404</c:v>
                </c:pt>
                <c:pt idx="48">
                  <c:v>63.302232167731219</c:v>
                </c:pt>
                <c:pt idx="49">
                  <c:v>56.954376017206641</c:v>
                </c:pt>
                <c:pt idx="50">
                  <c:v>50.43019052916749</c:v>
                </c:pt>
                <c:pt idx="51">
                  <c:v>44.160702973093834</c:v>
                </c:pt>
                <c:pt idx="52">
                  <c:v>38.851230699043953</c:v>
                </c:pt>
                <c:pt idx="53">
                  <c:v>32.307453062392071</c:v>
                </c:pt>
                <c:pt idx="54">
                  <c:v>29.251077878806164</c:v>
                </c:pt>
                <c:pt idx="55">
                  <c:v>25.998781209092954</c:v>
                </c:pt>
                <c:pt idx="56">
                  <c:v>22.374233715737869</c:v>
                </c:pt>
                <c:pt idx="57">
                  <c:v>18.965199857122816</c:v>
                </c:pt>
                <c:pt idx="58">
                  <c:v>15.379836660993194</c:v>
                </c:pt>
                <c:pt idx="59">
                  <c:v>12.734896598274618</c:v>
                </c:pt>
                <c:pt idx="60">
                  <c:v>10.187917278619695</c:v>
                </c:pt>
                <c:pt idx="61">
                  <c:v>8.6989139840522007</c:v>
                </c:pt>
                <c:pt idx="62">
                  <c:v>7.2295028380974378</c:v>
                </c:pt>
                <c:pt idx="63">
                  <c:v>5.8188681379808642</c:v>
                </c:pt>
                <c:pt idx="64">
                  <c:v>4.6433392212170537</c:v>
                </c:pt>
                <c:pt idx="65">
                  <c:v>3.9576140197714968</c:v>
                </c:pt>
                <c:pt idx="66">
                  <c:v>3.2327045211004801</c:v>
                </c:pt>
                <c:pt idx="67">
                  <c:v>2.5665714682676541</c:v>
                </c:pt>
                <c:pt idx="68">
                  <c:v>1.9983991584984786</c:v>
                </c:pt>
                <c:pt idx="69">
                  <c:v>1.6261483348566053</c:v>
                </c:pt>
                <c:pt idx="70">
                  <c:v>1.0971603223128903</c:v>
                </c:pt>
                <c:pt idx="71">
                  <c:v>0.62694875560736585</c:v>
                </c:pt>
                <c:pt idx="72">
                  <c:v>0.35265867502914328</c:v>
                </c:pt>
                <c:pt idx="73">
                  <c:v>0.13714504028911129</c:v>
                </c:pt>
                <c:pt idx="74">
                  <c:v>7.8368594450920731E-2</c:v>
                </c:pt>
                <c:pt idx="75">
                  <c:v>7.8368594450920731E-2</c:v>
                </c:pt>
                <c:pt idx="76">
                  <c:v>3.9184297225460366E-2</c:v>
                </c:pt>
                <c:pt idx="77">
                  <c:v>3.9184297225460366E-2</c:v>
                </c:pt>
                <c:pt idx="78">
                  <c:v>3.9184297225460366E-2</c:v>
                </c:pt>
                <c:pt idx="79">
                  <c:v>1.9592148612730183E-2</c:v>
                </c:pt>
                <c:pt idx="80">
                  <c:v>1.9592148612730183E-2</c:v>
                </c:pt>
                <c:pt idx="81">
                  <c:v>1.9592148612730183E-2</c:v>
                </c:pt>
                <c:pt idx="82">
                  <c:v>1.9592148612730183E-2</c:v>
                </c:pt>
                <c:pt idx="83">
                  <c:v>1.9592148612730183E-2</c:v>
                </c:pt>
                <c:pt idx="84">
                  <c:v>1.9592148612730183E-2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A-406D-8F0C-98CED56F1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43888"/>
        <c:axId val="754038968"/>
      </c:lineChart>
      <c:dateAx>
        <c:axId val="754043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38968"/>
        <c:crosses val="autoZero"/>
        <c:auto val="1"/>
        <c:lblOffset val="100"/>
        <c:baseTimeUnit val="days"/>
      </c:dateAx>
      <c:valAx>
        <c:axId val="75403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Powys</a:t>
            </a:r>
            <a:r>
              <a:rPr lang="en-GB" baseline="0"/>
              <a:t> Teaching 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'MDS-Addition'!$C$497:$C$595</c:f>
              <c:numCache>
                <c:formatCode>General</c:formatCode>
                <c:ptCount val="99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252</c:v>
                </c:pt>
                <c:pt idx="5">
                  <c:v>250</c:v>
                </c:pt>
                <c:pt idx="6">
                  <c:v>245</c:v>
                </c:pt>
                <c:pt idx="7">
                  <c:v>243</c:v>
                </c:pt>
                <c:pt idx="8">
                  <c:v>236</c:v>
                </c:pt>
                <c:pt idx="9">
                  <c:v>232</c:v>
                </c:pt>
                <c:pt idx="10">
                  <c:v>227</c:v>
                </c:pt>
                <c:pt idx="11">
                  <c:v>226</c:v>
                </c:pt>
                <c:pt idx="12">
                  <c:v>218</c:v>
                </c:pt>
                <c:pt idx="13">
                  <c:v>213</c:v>
                </c:pt>
                <c:pt idx="14">
                  <c:v>207</c:v>
                </c:pt>
                <c:pt idx="15">
                  <c:v>204</c:v>
                </c:pt>
                <c:pt idx="16">
                  <c:v>202</c:v>
                </c:pt>
                <c:pt idx="17">
                  <c:v>197</c:v>
                </c:pt>
                <c:pt idx="18">
                  <c:v>196</c:v>
                </c:pt>
                <c:pt idx="19">
                  <c:v>196</c:v>
                </c:pt>
                <c:pt idx="20">
                  <c:v>186</c:v>
                </c:pt>
                <c:pt idx="21">
                  <c:v>184</c:v>
                </c:pt>
                <c:pt idx="22">
                  <c:v>178</c:v>
                </c:pt>
                <c:pt idx="23">
                  <c:v>171</c:v>
                </c:pt>
                <c:pt idx="24">
                  <c:v>170</c:v>
                </c:pt>
                <c:pt idx="25">
                  <c:v>165</c:v>
                </c:pt>
                <c:pt idx="26">
                  <c:v>164</c:v>
                </c:pt>
                <c:pt idx="27">
                  <c:v>162</c:v>
                </c:pt>
                <c:pt idx="28">
                  <c:v>159</c:v>
                </c:pt>
                <c:pt idx="29">
                  <c:v>156</c:v>
                </c:pt>
                <c:pt idx="30">
                  <c:v>153</c:v>
                </c:pt>
                <c:pt idx="31">
                  <c:v>146</c:v>
                </c:pt>
                <c:pt idx="32">
                  <c:v>143</c:v>
                </c:pt>
                <c:pt idx="33">
                  <c:v>140</c:v>
                </c:pt>
                <c:pt idx="34">
                  <c:v>126</c:v>
                </c:pt>
                <c:pt idx="35">
                  <c:v>123</c:v>
                </c:pt>
                <c:pt idx="36">
                  <c:v>121</c:v>
                </c:pt>
                <c:pt idx="37">
                  <c:v>115</c:v>
                </c:pt>
                <c:pt idx="38">
                  <c:v>107</c:v>
                </c:pt>
                <c:pt idx="39">
                  <c:v>97</c:v>
                </c:pt>
                <c:pt idx="40">
                  <c:v>95</c:v>
                </c:pt>
                <c:pt idx="41">
                  <c:v>92</c:v>
                </c:pt>
                <c:pt idx="42">
                  <c:v>84</c:v>
                </c:pt>
                <c:pt idx="43">
                  <c:v>73</c:v>
                </c:pt>
                <c:pt idx="44">
                  <c:v>69</c:v>
                </c:pt>
                <c:pt idx="45">
                  <c:v>65</c:v>
                </c:pt>
                <c:pt idx="46">
                  <c:v>60</c:v>
                </c:pt>
                <c:pt idx="47">
                  <c:v>55</c:v>
                </c:pt>
                <c:pt idx="48">
                  <c:v>48</c:v>
                </c:pt>
                <c:pt idx="49">
                  <c:v>47</c:v>
                </c:pt>
                <c:pt idx="50">
                  <c:v>45</c:v>
                </c:pt>
                <c:pt idx="51">
                  <c:v>39</c:v>
                </c:pt>
                <c:pt idx="52">
                  <c:v>35</c:v>
                </c:pt>
                <c:pt idx="53">
                  <c:v>25</c:v>
                </c:pt>
                <c:pt idx="54">
                  <c:v>22</c:v>
                </c:pt>
                <c:pt idx="55">
                  <c:v>21</c:v>
                </c:pt>
                <c:pt idx="56">
                  <c:v>20</c:v>
                </c:pt>
                <c:pt idx="57">
                  <c:v>18</c:v>
                </c:pt>
                <c:pt idx="58">
                  <c:v>16</c:v>
                </c:pt>
                <c:pt idx="59">
                  <c:v>13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5</c:v>
                </c:pt>
                <c:pt idx="71">
                  <c:v>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8-4923-827A-D15D83B6E915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'MDS-Addition'!$H$497:$H$595</c:f>
              <c:numCache>
                <c:formatCode>0</c:formatCode>
                <c:ptCount val="99"/>
                <c:pt idx="0">
                  <c:v>281.17554942126117</c:v>
                </c:pt>
                <c:pt idx="1">
                  <c:v>281.17554942126117</c:v>
                </c:pt>
                <c:pt idx="2">
                  <c:v>281.10949925696207</c:v>
                </c:pt>
                <c:pt idx="3">
                  <c:v>279.56832875664981</c:v>
                </c:pt>
                <c:pt idx="4">
                  <c:v>276.28783726312793</c:v>
                </c:pt>
                <c:pt idx="5">
                  <c:v>273.84398118406125</c:v>
                </c:pt>
                <c:pt idx="6">
                  <c:v>270.4093726405082</c:v>
                </c:pt>
                <c:pt idx="7">
                  <c:v>266.60047983259352</c:v>
                </c:pt>
                <c:pt idx="8">
                  <c:v>263.9584732606296</c:v>
                </c:pt>
                <c:pt idx="9">
                  <c:v>260.92016570287103</c:v>
                </c:pt>
                <c:pt idx="10">
                  <c:v>257.90387486654555</c:v>
                </c:pt>
                <c:pt idx="11">
                  <c:v>254.16103222293</c:v>
                </c:pt>
                <c:pt idx="12">
                  <c:v>251.98137680105975</c:v>
                </c:pt>
                <c:pt idx="13">
                  <c:v>249.2513033433637</c:v>
                </c:pt>
                <c:pt idx="14">
                  <c:v>247.04963120006042</c:v>
                </c:pt>
                <c:pt idx="15">
                  <c:v>243.41687216361004</c:v>
                </c:pt>
                <c:pt idx="16">
                  <c:v>239.78411312715963</c:v>
                </c:pt>
                <c:pt idx="17">
                  <c:v>236.28345441930742</c:v>
                </c:pt>
                <c:pt idx="18">
                  <c:v>233.46531407587923</c:v>
                </c:pt>
                <c:pt idx="19">
                  <c:v>231.39574226117415</c:v>
                </c:pt>
                <c:pt idx="20">
                  <c:v>227.71894978185767</c:v>
                </c:pt>
                <c:pt idx="21">
                  <c:v>224.2403077954385</c:v>
                </c:pt>
                <c:pt idx="22">
                  <c:v>220.01309728029622</c:v>
                </c:pt>
                <c:pt idx="23">
                  <c:v>216.42437168671188</c:v>
                </c:pt>
                <c:pt idx="24">
                  <c:v>213.2099303574891</c:v>
                </c:pt>
                <c:pt idx="25">
                  <c:v>209.59918804247172</c:v>
                </c:pt>
                <c:pt idx="26">
                  <c:v>206.97919819194084</c:v>
                </c:pt>
                <c:pt idx="27">
                  <c:v>204.00694079848142</c:v>
                </c:pt>
                <c:pt idx="28">
                  <c:v>199.44947946184362</c:v>
                </c:pt>
                <c:pt idx="29">
                  <c:v>195.09016861810315</c:v>
                </c:pt>
                <c:pt idx="30">
                  <c:v>189.56397153841192</c:v>
                </c:pt>
                <c:pt idx="31">
                  <c:v>183.99374101585465</c:v>
                </c:pt>
                <c:pt idx="32">
                  <c:v>177.93914262177063</c:v>
                </c:pt>
                <c:pt idx="33">
                  <c:v>174.02016620669082</c:v>
                </c:pt>
                <c:pt idx="34">
                  <c:v>168.67010289846385</c:v>
                </c:pt>
                <c:pt idx="35">
                  <c:v>161.5807185970273</c:v>
                </c:pt>
                <c:pt idx="36">
                  <c:v>153.67671560256855</c:v>
                </c:pt>
                <c:pt idx="37">
                  <c:v>145.86077949384193</c:v>
                </c:pt>
                <c:pt idx="38">
                  <c:v>139.03559584960178</c:v>
                </c:pt>
                <c:pt idx="39">
                  <c:v>133.15713122698205</c:v>
                </c:pt>
                <c:pt idx="40">
                  <c:v>127.80706791875508</c:v>
                </c:pt>
                <c:pt idx="41">
                  <c:v>122.4349878890951</c:v>
                </c:pt>
                <c:pt idx="42">
                  <c:v>115.82997145918527</c:v>
                </c:pt>
                <c:pt idx="43">
                  <c:v>107.2434501003025</c:v>
                </c:pt>
                <c:pt idx="44">
                  <c:v>98.811045791450951</c:v>
                </c:pt>
                <c:pt idx="45">
                  <c:v>90.532758532630652</c:v>
                </c:pt>
                <c:pt idx="46">
                  <c:v>82.188421109511239</c:v>
                </c:pt>
                <c:pt idx="47">
                  <c:v>77.322725672811004</c:v>
                </c:pt>
                <c:pt idx="48">
                  <c:v>71.136026950128795</c:v>
                </c:pt>
                <c:pt idx="49">
                  <c:v>64.00260920582619</c:v>
                </c:pt>
                <c:pt idx="50">
                  <c:v>56.671040968626286</c:v>
                </c:pt>
                <c:pt idx="51">
                  <c:v>49.625690110055807</c:v>
                </c:pt>
                <c:pt idx="52">
                  <c:v>43.659158601703929</c:v>
                </c:pt>
                <c:pt idx="53">
                  <c:v>36.305573643070993</c:v>
                </c:pt>
                <c:pt idx="54">
                  <c:v>32.870965099517889</c:v>
                </c:pt>
                <c:pt idx="55">
                  <c:v>29.21618934163445</c:v>
                </c:pt>
                <c:pt idx="56">
                  <c:v>25.143095876523393</c:v>
                </c:pt>
                <c:pt idx="57">
                  <c:v>21.312186347175697</c:v>
                </c:pt>
                <c:pt idx="58">
                  <c:v>17.283126324930706</c:v>
                </c:pt>
                <c:pt idx="59">
                  <c:v>14.310868931471283</c:v>
                </c:pt>
                <c:pt idx="60">
                  <c:v>11.448695145177027</c:v>
                </c:pt>
                <c:pt idx="61">
                  <c:v>9.7754243162665393</c:v>
                </c:pt>
                <c:pt idx="62">
                  <c:v>8.1241702087890832</c:v>
                </c:pt>
                <c:pt idx="63">
                  <c:v>6.5389662656107248</c:v>
                </c:pt>
                <c:pt idx="64">
                  <c:v>5.2179629796287603</c:v>
                </c:pt>
                <c:pt idx="65">
                  <c:v>4.4473777294726142</c:v>
                </c:pt>
                <c:pt idx="66">
                  <c:v>3.6327590364504028</c:v>
                </c:pt>
                <c:pt idx="67">
                  <c:v>2.8841905077272894</c:v>
                </c:pt>
                <c:pt idx="68">
                  <c:v>2.2457055861693398</c:v>
                </c:pt>
                <c:pt idx="69">
                  <c:v>1.8273878789417177</c:v>
                </c:pt>
                <c:pt idx="70">
                  <c:v>1.2329364002498338</c:v>
                </c:pt>
                <c:pt idx="71">
                  <c:v>0.70453508585704783</c:v>
                </c:pt>
                <c:pt idx="72">
                  <c:v>0.39630098579458939</c:v>
                </c:pt>
                <c:pt idx="73">
                  <c:v>0.15411705003122922</c:v>
                </c:pt>
                <c:pt idx="74">
                  <c:v>8.8066885732130978E-2</c:v>
                </c:pt>
                <c:pt idx="75">
                  <c:v>8.8066885732130978E-2</c:v>
                </c:pt>
                <c:pt idx="76">
                  <c:v>4.4033442866065489E-2</c:v>
                </c:pt>
                <c:pt idx="77">
                  <c:v>4.4033442866065489E-2</c:v>
                </c:pt>
                <c:pt idx="78">
                  <c:v>4.4033442866065489E-2</c:v>
                </c:pt>
                <c:pt idx="79">
                  <c:v>2.2016721433032745E-2</c:v>
                </c:pt>
                <c:pt idx="80">
                  <c:v>2.2016721433032745E-2</c:v>
                </c:pt>
                <c:pt idx="81">
                  <c:v>2.2016721433032745E-2</c:v>
                </c:pt>
                <c:pt idx="82">
                  <c:v>2.2016721433032745E-2</c:v>
                </c:pt>
                <c:pt idx="83">
                  <c:v>2.2016721433032745E-2</c:v>
                </c:pt>
                <c:pt idx="84">
                  <c:v>2.2016721433032745E-2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8-4923-827A-D15D83B6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95408"/>
        <c:axId val="516991800"/>
      </c:lineChart>
      <c:dateAx>
        <c:axId val="516995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1800"/>
        <c:crosses val="autoZero"/>
        <c:auto val="1"/>
        <c:lblOffset val="100"/>
        <c:baseTimeUnit val="days"/>
      </c:dateAx>
      <c:valAx>
        <c:axId val="5169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9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Swansea</a:t>
            </a:r>
            <a:r>
              <a:rPr lang="en-GB" baseline="0"/>
              <a:t> Bay UHB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'MDS-Addition'!$C$1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'MDS-Addition'!$C$596:$C$694</c:f>
              <c:numCache>
                <c:formatCode>General</c:formatCode>
                <c:ptCount val="99"/>
                <c:pt idx="0">
                  <c:v>1825</c:v>
                </c:pt>
                <c:pt idx="1">
                  <c:v>1825</c:v>
                </c:pt>
                <c:pt idx="2">
                  <c:v>1825</c:v>
                </c:pt>
                <c:pt idx="3">
                  <c:v>1821</c:v>
                </c:pt>
                <c:pt idx="4">
                  <c:v>1809</c:v>
                </c:pt>
                <c:pt idx="5">
                  <c:v>1804</c:v>
                </c:pt>
                <c:pt idx="6">
                  <c:v>1777</c:v>
                </c:pt>
                <c:pt idx="7">
                  <c:v>1768</c:v>
                </c:pt>
                <c:pt idx="8">
                  <c:v>1762</c:v>
                </c:pt>
                <c:pt idx="9">
                  <c:v>1752</c:v>
                </c:pt>
                <c:pt idx="10">
                  <c:v>1746</c:v>
                </c:pt>
                <c:pt idx="11">
                  <c:v>1734</c:v>
                </c:pt>
                <c:pt idx="12">
                  <c:v>1713</c:v>
                </c:pt>
                <c:pt idx="13">
                  <c:v>1701</c:v>
                </c:pt>
                <c:pt idx="14">
                  <c:v>1690</c:v>
                </c:pt>
                <c:pt idx="15">
                  <c:v>1679</c:v>
                </c:pt>
                <c:pt idx="16">
                  <c:v>1669</c:v>
                </c:pt>
                <c:pt idx="17">
                  <c:v>1657</c:v>
                </c:pt>
                <c:pt idx="18">
                  <c:v>1645</c:v>
                </c:pt>
                <c:pt idx="19">
                  <c:v>1638</c:v>
                </c:pt>
                <c:pt idx="20">
                  <c:v>1628</c:v>
                </c:pt>
                <c:pt idx="21">
                  <c:v>1608</c:v>
                </c:pt>
                <c:pt idx="22">
                  <c:v>1584</c:v>
                </c:pt>
                <c:pt idx="23">
                  <c:v>1552</c:v>
                </c:pt>
                <c:pt idx="24">
                  <c:v>1532</c:v>
                </c:pt>
                <c:pt idx="25">
                  <c:v>1514</c:v>
                </c:pt>
                <c:pt idx="26">
                  <c:v>1493</c:v>
                </c:pt>
                <c:pt idx="27">
                  <c:v>1471</c:v>
                </c:pt>
                <c:pt idx="28">
                  <c:v>1424</c:v>
                </c:pt>
                <c:pt idx="29">
                  <c:v>1380</c:v>
                </c:pt>
                <c:pt idx="30">
                  <c:v>1336</c:v>
                </c:pt>
                <c:pt idx="31">
                  <c:v>1292</c:v>
                </c:pt>
                <c:pt idx="32">
                  <c:v>1260</c:v>
                </c:pt>
                <c:pt idx="33">
                  <c:v>1223</c:v>
                </c:pt>
                <c:pt idx="34">
                  <c:v>1183</c:v>
                </c:pt>
                <c:pt idx="35">
                  <c:v>1127</c:v>
                </c:pt>
                <c:pt idx="36">
                  <c:v>1059</c:v>
                </c:pt>
                <c:pt idx="37">
                  <c:v>987</c:v>
                </c:pt>
                <c:pt idx="38">
                  <c:v>945</c:v>
                </c:pt>
                <c:pt idx="39">
                  <c:v>894</c:v>
                </c:pt>
                <c:pt idx="40">
                  <c:v>836</c:v>
                </c:pt>
                <c:pt idx="41">
                  <c:v>805</c:v>
                </c:pt>
                <c:pt idx="42">
                  <c:v>740</c:v>
                </c:pt>
                <c:pt idx="43">
                  <c:v>678</c:v>
                </c:pt>
                <c:pt idx="44">
                  <c:v>606</c:v>
                </c:pt>
                <c:pt idx="45">
                  <c:v>544</c:v>
                </c:pt>
                <c:pt idx="46">
                  <c:v>490</c:v>
                </c:pt>
                <c:pt idx="47">
                  <c:v>442</c:v>
                </c:pt>
                <c:pt idx="48">
                  <c:v>387</c:v>
                </c:pt>
                <c:pt idx="49">
                  <c:v>327</c:v>
                </c:pt>
                <c:pt idx="50">
                  <c:v>287</c:v>
                </c:pt>
                <c:pt idx="51">
                  <c:v>254</c:v>
                </c:pt>
                <c:pt idx="52">
                  <c:v>223</c:v>
                </c:pt>
                <c:pt idx="53">
                  <c:v>172</c:v>
                </c:pt>
                <c:pt idx="54">
                  <c:v>154</c:v>
                </c:pt>
                <c:pt idx="55">
                  <c:v>140</c:v>
                </c:pt>
                <c:pt idx="56">
                  <c:v>110</c:v>
                </c:pt>
                <c:pt idx="57">
                  <c:v>95</c:v>
                </c:pt>
                <c:pt idx="58">
                  <c:v>84</c:v>
                </c:pt>
                <c:pt idx="59">
                  <c:v>70</c:v>
                </c:pt>
                <c:pt idx="60">
                  <c:v>60</c:v>
                </c:pt>
                <c:pt idx="61">
                  <c:v>52</c:v>
                </c:pt>
                <c:pt idx="62">
                  <c:v>47</c:v>
                </c:pt>
                <c:pt idx="63">
                  <c:v>41</c:v>
                </c:pt>
                <c:pt idx="64">
                  <c:v>36</c:v>
                </c:pt>
                <c:pt idx="65">
                  <c:v>33</c:v>
                </c:pt>
                <c:pt idx="66">
                  <c:v>31</c:v>
                </c:pt>
                <c:pt idx="67">
                  <c:v>29</c:v>
                </c:pt>
                <c:pt idx="68">
                  <c:v>28</c:v>
                </c:pt>
                <c:pt idx="69">
                  <c:v>28</c:v>
                </c:pt>
                <c:pt idx="70">
                  <c:v>24</c:v>
                </c:pt>
                <c:pt idx="71">
                  <c:v>13</c:v>
                </c:pt>
                <c:pt idx="72">
                  <c:v>9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1-4A00-A2A5-A9475F5EF90A}"/>
            </c:ext>
          </c:extLst>
        </c:ser>
        <c:ser>
          <c:idx val="3"/>
          <c:order val="1"/>
          <c:tx>
            <c:strRef>
              <c:f>'MDS-Addition'!$H$1</c:f>
              <c:strCache>
                <c:ptCount val="1"/>
                <c:pt idx="0">
                  <c:v>Cases x 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'MDS-Addition'!$B$596:$B$694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'MDS-Addition'!$H$596:$H$694</c:f>
              <c:numCache>
                <c:formatCode>0</c:formatCode>
                <c:ptCount val="99"/>
                <c:pt idx="0">
                  <c:v>2082.5758759969185</c:v>
                </c:pt>
                <c:pt idx="1">
                  <c:v>2082.5758759969185</c:v>
                </c:pt>
                <c:pt idx="2">
                  <c:v>2082.0866639048359</c:v>
                </c:pt>
                <c:pt idx="3">
                  <c:v>2070.6717150895679</c:v>
                </c:pt>
                <c:pt idx="4">
                  <c:v>2046.3741811827838</c:v>
                </c:pt>
                <c:pt idx="5">
                  <c:v>2028.2733337757165</c:v>
                </c:pt>
                <c:pt idx="6">
                  <c:v>2002.8343049874054</c:v>
                </c:pt>
                <c:pt idx="7">
                  <c:v>1974.623074343958</c:v>
                </c:pt>
                <c:pt idx="8">
                  <c:v>1955.0545906606419</c:v>
                </c:pt>
                <c:pt idx="9">
                  <c:v>1932.5508344248283</c:v>
                </c:pt>
                <c:pt idx="10">
                  <c:v>1910.2101488863759</c:v>
                </c:pt>
                <c:pt idx="11">
                  <c:v>1882.4881303350112</c:v>
                </c:pt>
                <c:pt idx="12">
                  <c:v>1866.3441312962755</c:v>
                </c:pt>
                <c:pt idx="13">
                  <c:v>1846.1233648235154</c:v>
                </c:pt>
                <c:pt idx="14">
                  <c:v>1829.8162950874187</c:v>
                </c:pt>
                <c:pt idx="15">
                  <c:v>1802.9096300228591</c:v>
                </c:pt>
                <c:pt idx="16">
                  <c:v>1776.0029649582993</c:v>
                </c:pt>
                <c:pt idx="17">
                  <c:v>1750.0747240779056</c:v>
                </c:pt>
                <c:pt idx="18">
                  <c:v>1729.2016748157016</c:v>
                </c:pt>
                <c:pt idx="19">
                  <c:v>1713.8730292637706</c:v>
                </c:pt>
                <c:pt idx="20">
                  <c:v>1686.640222804489</c:v>
                </c:pt>
                <c:pt idx="21">
                  <c:v>1660.8750526214562</c:v>
                </c:pt>
                <c:pt idx="22">
                  <c:v>1629.5654787281503</c:v>
                </c:pt>
                <c:pt idx="23">
                  <c:v>1602.9849550583126</c:v>
                </c:pt>
                <c:pt idx="24">
                  <c:v>1579.1766332436114</c:v>
                </c:pt>
                <c:pt idx="25">
                  <c:v>1552.4330388764126</c:v>
                </c:pt>
                <c:pt idx="26">
                  <c:v>1533.0276258904576</c:v>
                </c:pt>
                <c:pt idx="27">
                  <c:v>1511.0130817467268</c:v>
                </c:pt>
                <c:pt idx="28">
                  <c:v>1477.2574473930065</c:v>
                </c:pt>
                <c:pt idx="29">
                  <c:v>1444.969449315535</c:v>
                </c:pt>
                <c:pt idx="30">
                  <c:v>1404.0387042779321</c:v>
                </c:pt>
                <c:pt idx="31">
                  <c:v>1362.7818178456073</c:v>
                </c:pt>
                <c:pt idx="32">
                  <c:v>1317.9373760713411</c:v>
                </c:pt>
                <c:pt idx="33">
                  <c:v>1288.9107919410887</c:v>
                </c:pt>
                <c:pt idx="34">
                  <c:v>1249.2846124823736</c:v>
                </c:pt>
                <c:pt idx="35">
                  <c:v>1196.7758479321421</c:v>
                </c:pt>
                <c:pt idx="36">
                  <c:v>1138.2334675795546</c:v>
                </c:pt>
                <c:pt idx="37">
                  <c:v>1080.3433700164112</c:v>
                </c:pt>
                <c:pt idx="38">
                  <c:v>1029.7914538345112</c:v>
                </c:pt>
                <c:pt idx="39">
                  <c:v>986.25157763913273</c:v>
                </c:pt>
                <c:pt idx="40">
                  <c:v>946.62539818041762</c:v>
                </c:pt>
                <c:pt idx="41">
                  <c:v>906.83614802434147</c:v>
                </c:pt>
                <c:pt idx="42">
                  <c:v>857.91493881605118</c:v>
                </c:pt>
                <c:pt idx="43">
                  <c:v>794.31736684527368</c:v>
                </c:pt>
                <c:pt idx="44">
                  <c:v>731.8612897560231</c:v>
                </c:pt>
                <c:pt idx="45">
                  <c:v>670.5467075482992</c:v>
                </c:pt>
                <c:pt idx="46">
                  <c:v>608.74291324849253</c:v>
                </c:pt>
                <c:pt idx="47">
                  <c:v>572.70428913171861</c:v>
                </c:pt>
                <c:pt idx="48">
                  <c:v>526.88142317328663</c:v>
                </c:pt>
                <c:pt idx="49">
                  <c:v>474.04651722833313</c:v>
                </c:pt>
                <c:pt idx="50">
                  <c:v>419.74397500713087</c:v>
                </c:pt>
                <c:pt idx="51">
                  <c:v>367.56135185162123</c:v>
                </c:pt>
                <c:pt idx="52">
                  <c:v>323.36919286679898</c:v>
                </c:pt>
                <c:pt idx="53">
                  <c:v>268.90357994823574</c:v>
                </c:pt>
                <c:pt idx="54">
                  <c:v>243.46455115992481</c:v>
                </c:pt>
                <c:pt idx="55">
                  <c:v>216.39481539800417</c:v>
                </c:pt>
                <c:pt idx="56">
                  <c:v>186.22673638622513</c:v>
                </c:pt>
                <c:pt idx="57">
                  <c:v>157.85243504541674</c:v>
                </c:pt>
                <c:pt idx="58">
                  <c:v>128.01049742835966</c:v>
                </c:pt>
                <c:pt idx="59">
                  <c:v>105.99595328462901</c:v>
                </c:pt>
                <c:pt idx="60">
                  <c:v>84.796762627703217</c:v>
                </c:pt>
                <c:pt idx="61">
                  <c:v>72.403389628269665</c:v>
                </c:pt>
                <c:pt idx="62">
                  <c:v>60.173087326197084</c:v>
                </c:pt>
                <c:pt idx="63">
                  <c:v>48.431997116207413</c:v>
                </c:pt>
                <c:pt idx="64">
                  <c:v>38.647755274549347</c:v>
                </c:pt>
                <c:pt idx="65">
                  <c:v>32.940280866915479</c:v>
                </c:pt>
                <c:pt idx="66">
                  <c:v>26.906665064559672</c:v>
                </c:pt>
                <c:pt idx="67">
                  <c:v>21.362261354286769</c:v>
                </c:pt>
                <c:pt idx="68">
                  <c:v>16.633211130818708</c:v>
                </c:pt>
                <c:pt idx="69">
                  <c:v>13.53486788096032</c:v>
                </c:pt>
                <c:pt idx="70">
                  <c:v>9.1319590522141922</c:v>
                </c:pt>
                <c:pt idx="71">
                  <c:v>5.2182623155509669</c:v>
                </c:pt>
                <c:pt idx="72">
                  <c:v>2.9352725524974188</c:v>
                </c:pt>
                <c:pt idx="73">
                  <c:v>1.141494881526774</c:v>
                </c:pt>
                <c:pt idx="74">
                  <c:v>0.65228278944387086</c:v>
                </c:pt>
                <c:pt idx="75">
                  <c:v>0.65228278944387086</c:v>
                </c:pt>
                <c:pt idx="76">
                  <c:v>0.32614139472193543</c:v>
                </c:pt>
                <c:pt idx="77">
                  <c:v>0.32614139472193543</c:v>
                </c:pt>
                <c:pt idx="78">
                  <c:v>0.32614139472193543</c:v>
                </c:pt>
                <c:pt idx="79">
                  <c:v>0.16307069736096771</c:v>
                </c:pt>
                <c:pt idx="80">
                  <c:v>0.16307069736096771</c:v>
                </c:pt>
                <c:pt idx="81">
                  <c:v>0.16307069736096771</c:v>
                </c:pt>
                <c:pt idx="82">
                  <c:v>0.16307069736096771</c:v>
                </c:pt>
                <c:pt idx="83">
                  <c:v>0.16307069736096771</c:v>
                </c:pt>
                <c:pt idx="84">
                  <c:v>0.16307069736096771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1-4A00-A2A5-A9475F5EF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972056"/>
        <c:axId val="617968120"/>
      </c:lineChart>
      <c:dateAx>
        <c:axId val="617972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968120"/>
        <c:crosses val="autoZero"/>
        <c:auto val="1"/>
        <c:lblOffset val="100"/>
        <c:baseTimeUnit val="days"/>
      </c:dateAx>
      <c:valAx>
        <c:axId val="6179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97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Neath</a:t>
            </a:r>
            <a:r>
              <a:rPr lang="en-GB" baseline="0"/>
              <a:t> Port Talbot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date'!$C$1289:$C$1387</c:f>
              <c:numCache>
                <c:formatCode>General</c:formatCode>
                <c:ptCount val="99"/>
                <c:pt idx="0">
                  <c:v>588</c:v>
                </c:pt>
                <c:pt idx="1">
                  <c:v>588</c:v>
                </c:pt>
                <c:pt idx="2">
                  <c:v>588</c:v>
                </c:pt>
                <c:pt idx="3">
                  <c:v>588</c:v>
                </c:pt>
                <c:pt idx="4">
                  <c:v>587</c:v>
                </c:pt>
                <c:pt idx="5">
                  <c:v>585</c:v>
                </c:pt>
                <c:pt idx="6">
                  <c:v>559</c:v>
                </c:pt>
                <c:pt idx="7">
                  <c:v>555</c:v>
                </c:pt>
                <c:pt idx="8">
                  <c:v>552</c:v>
                </c:pt>
                <c:pt idx="9">
                  <c:v>548</c:v>
                </c:pt>
                <c:pt idx="10">
                  <c:v>545</c:v>
                </c:pt>
                <c:pt idx="11">
                  <c:v>543</c:v>
                </c:pt>
                <c:pt idx="12">
                  <c:v>536</c:v>
                </c:pt>
                <c:pt idx="13">
                  <c:v>534</c:v>
                </c:pt>
                <c:pt idx="14">
                  <c:v>526</c:v>
                </c:pt>
                <c:pt idx="15">
                  <c:v>523</c:v>
                </c:pt>
                <c:pt idx="16">
                  <c:v>519</c:v>
                </c:pt>
                <c:pt idx="17">
                  <c:v>518</c:v>
                </c:pt>
                <c:pt idx="18">
                  <c:v>518</c:v>
                </c:pt>
                <c:pt idx="19">
                  <c:v>516</c:v>
                </c:pt>
                <c:pt idx="20">
                  <c:v>515</c:v>
                </c:pt>
                <c:pt idx="21">
                  <c:v>508</c:v>
                </c:pt>
                <c:pt idx="22">
                  <c:v>499</c:v>
                </c:pt>
                <c:pt idx="23">
                  <c:v>495</c:v>
                </c:pt>
                <c:pt idx="24">
                  <c:v>492</c:v>
                </c:pt>
                <c:pt idx="25">
                  <c:v>487</c:v>
                </c:pt>
                <c:pt idx="26">
                  <c:v>480</c:v>
                </c:pt>
                <c:pt idx="27">
                  <c:v>467</c:v>
                </c:pt>
                <c:pt idx="28">
                  <c:v>454</c:v>
                </c:pt>
                <c:pt idx="29">
                  <c:v>448</c:v>
                </c:pt>
                <c:pt idx="30">
                  <c:v>433</c:v>
                </c:pt>
                <c:pt idx="31">
                  <c:v>422</c:v>
                </c:pt>
                <c:pt idx="32">
                  <c:v>406</c:v>
                </c:pt>
                <c:pt idx="33">
                  <c:v>396</c:v>
                </c:pt>
                <c:pt idx="34">
                  <c:v>382</c:v>
                </c:pt>
                <c:pt idx="35">
                  <c:v>363</c:v>
                </c:pt>
                <c:pt idx="36">
                  <c:v>338</c:v>
                </c:pt>
                <c:pt idx="37">
                  <c:v>313</c:v>
                </c:pt>
                <c:pt idx="38">
                  <c:v>298</c:v>
                </c:pt>
                <c:pt idx="39">
                  <c:v>282</c:v>
                </c:pt>
                <c:pt idx="40">
                  <c:v>265</c:v>
                </c:pt>
                <c:pt idx="41">
                  <c:v>256</c:v>
                </c:pt>
                <c:pt idx="42">
                  <c:v>233</c:v>
                </c:pt>
                <c:pt idx="43">
                  <c:v>219</c:v>
                </c:pt>
                <c:pt idx="44">
                  <c:v>200</c:v>
                </c:pt>
                <c:pt idx="45">
                  <c:v>177</c:v>
                </c:pt>
                <c:pt idx="46">
                  <c:v>168</c:v>
                </c:pt>
                <c:pt idx="47">
                  <c:v>148</c:v>
                </c:pt>
                <c:pt idx="48">
                  <c:v>132</c:v>
                </c:pt>
                <c:pt idx="49">
                  <c:v>115</c:v>
                </c:pt>
                <c:pt idx="50">
                  <c:v>102</c:v>
                </c:pt>
                <c:pt idx="51">
                  <c:v>94</c:v>
                </c:pt>
                <c:pt idx="52">
                  <c:v>80</c:v>
                </c:pt>
                <c:pt idx="53">
                  <c:v>58</c:v>
                </c:pt>
                <c:pt idx="54">
                  <c:v>52</c:v>
                </c:pt>
                <c:pt idx="55">
                  <c:v>46</c:v>
                </c:pt>
                <c:pt idx="56">
                  <c:v>32</c:v>
                </c:pt>
                <c:pt idx="57">
                  <c:v>26</c:v>
                </c:pt>
                <c:pt idx="58">
                  <c:v>25</c:v>
                </c:pt>
                <c:pt idx="59">
                  <c:v>24</c:v>
                </c:pt>
                <c:pt idx="60">
                  <c:v>23</c:v>
                </c:pt>
                <c:pt idx="61">
                  <c:v>20</c:v>
                </c:pt>
                <c:pt idx="62">
                  <c:v>17</c:v>
                </c:pt>
                <c:pt idx="63">
                  <c:v>15</c:v>
                </c:pt>
                <c:pt idx="64">
                  <c:v>14</c:v>
                </c:pt>
                <c:pt idx="65">
                  <c:v>13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11</c:v>
                </c:pt>
                <c:pt idx="71">
                  <c:v>9</c:v>
                </c:pt>
                <c:pt idx="72">
                  <c:v>7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8-4675-84DC-6C579ED6B761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date'!$B$1289:$B$1387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date'!$H$1289:$H$1387</c:f>
              <c:numCache>
                <c:formatCode>0</c:formatCode>
                <c:ptCount val="99"/>
                <c:pt idx="0">
                  <c:v>540.55920776032156</c:v>
                </c:pt>
                <c:pt idx="1">
                  <c:v>540.55920776032156</c:v>
                </c:pt>
                <c:pt idx="2">
                  <c:v>540.43222650409405</c:v>
                </c:pt>
                <c:pt idx="3">
                  <c:v>537.46933052545319</c:v>
                </c:pt>
                <c:pt idx="4">
                  <c:v>531.16259479948906</c:v>
                </c:pt>
                <c:pt idx="5">
                  <c:v>526.46428831907281</c:v>
                </c:pt>
                <c:pt idx="6">
                  <c:v>519.8612629952446</c:v>
                </c:pt>
                <c:pt idx="7">
                  <c:v>512.53867721946074</c:v>
                </c:pt>
                <c:pt idx="8">
                  <c:v>507.45942697036213</c:v>
                </c:pt>
                <c:pt idx="9">
                  <c:v>501.6182891838987</c:v>
                </c:pt>
                <c:pt idx="10">
                  <c:v>495.81947848284443</c:v>
                </c:pt>
                <c:pt idx="11">
                  <c:v>488.62387396328808</c:v>
                </c:pt>
                <c:pt idx="12">
                  <c:v>484.43349250778169</c:v>
                </c:pt>
                <c:pt idx="13">
                  <c:v>479.18493391704646</c:v>
                </c:pt>
                <c:pt idx="14">
                  <c:v>474.95222537613091</c:v>
                </c:pt>
                <c:pt idx="15">
                  <c:v>467.96825628362029</c:v>
                </c:pt>
                <c:pt idx="16">
                  <c:v>460.98428719110967</c:v>
                </c:pt>
                <c:pt idx="17">
                  <c:v>454.25428061105401</c:v>
                </c:pt>
                <c:pt idx="18">
                  <c:v>448.83641367868216</c:v>
                </c:pt>
                <c:pt idx="19">
                  <c:v>444.85766765022157</c:v>
                </c:pt>
                <c:pt idx="20">
                  <c:v>437.78904438689261</c:v>
                </c:pt>
                <c:pt idx="21">
                  <c:v>431.10136489224612</c:v>
                </c:pt>
                <c:pt idx="22">
                  <c:v>422.97456449368832</c:v>
                </c:pt>
                <c:pt idx="23">
                  <c:v>416.07524957199598</c:v>
                </c:pt>
                <c:pt idx="24">
                  <c:v>409.8954951022593</c:v>
                </c:pt>
                <c:pt idx="25">
                  <c:v>402.95385309515785</c:v>
                </c:pt>
                <c:pt idx="26">
                  <c:v>397.91692993146842</c:v>
                </c:pt>
                <c:pt idx="27">
                  <c:v>392.20277340123243</c:v>
                </c:pt>
                <c:pt idx="28">
                  <c:v>383.44106672153731</c:v>
                </c:pt>
                <c:pt idx="29">
                  <c:v>375.06030381052454</c:v>
                </c:pt>
                <c:pt idx="30">
                  <c:v>364.43620537282658</c:v>
                </c:pt>
                <c:pt idx="31">
                  <c:v>353.72745276431033</c:v>
                </c:pt>
                <c:pt idx="32">
                  <c:v>342.08750427679263</c:v>
                </c:pt>
                <c:pt idx="33">
                  <c:v>334.55328307396297</c:v>
                </c:pt>
                <c:pt idx="34">
                  <c:v>324.26780131953825</c:v>
                </c:pt>
                <c:pt idx="35">
                  <c:v>310.63847981779031</c:v>
                </c:pt>
                <c:pt idx="36">
                  <c:v>295.44305615590355</c:v>
                </c:pt>
                <c:pt idx="37">
                  <c:v>280.41694083565346</c:v>
                </c:pt>
                <c:pt idx="38">
                  <c:v>267.29554435881533</c:v>
                </c:pt>
                <c:pt idx="39">
                  <c:v>255.99421255457088</c:v>
                </c:pt>
                <c:pt idx="40">
                  <c:v>245.70873080014616</c:v>
                </c:pt>
                <c:pt idx="41">
                  <c:v>235.38092196031226</c:v>
                </c:pt>
                <c:pt idx="42">
                  <c:v>222.68279633756572</c:v>
                </c:pt>
                <c:pt idx="43">
                  <c:v>206.17523302799518</c:v>
                </c:pt>
                <c:pt idx="44">
                  <c:v>189.96395931628871</c:v>
                </c:pt>
                <c:pt idx="45">
                  <c:v>174.04897520244634</c:v>
                </c:pt>
                <c:pt idx="46">
                  <c:v>158.0070098323765</c:v>
                </c:pt>
                <c:pt idx="47">
                  <c:v>148.6527239569532</c:v>
                </c:pt>
                <c:pt idx="48">
                  <c:v>136.75881295698056</c:v>
                </c:pt>
                <c:pt idx="49">
                  <c:v>123.04483728441427</c:v>
                </c:pt>
                <c:pt idx="50">
                  <c:v>108.94991784316558</c:v>
                </c:pt>
                <c:pt idx="51">
                  <c:v>95.405250512235909</c:v>
                </c:pt>
                <c:pt idx="52">
                  <c:v>83.934610366354832</c:v>
                </c:pt>
                <c:pt idx="53">
                  <c:v>69.797363839696985</c:v>
                </c:pt>
                <c:pt idx="54">
                  <c:v>63.194338515868772</c:v>
                </c:pt>
                <c:pt idx="55">
                  <c:v>56.168042337949004</c:v>
                </c:pt>
                <c:pt idx="56">
                  <c:v>48.337531537255281</c:v>
                </c:pt>
                <c:pt idx="57">
                  <c:v>40.972618676062268</c:v>
                </c:pt>
                <c:pt idx="58">
                  <c:v>33.226762046186863</c:v>
                </c:pt>
                <c:pt idx="59">
                  <c:v>27.512605515950906</c:v>
                </c:pt>
                <c:pt idx="60">
                  <c:v>22.010084412760722</c:v>
                </c:pt>
                <c:pt idx="61">
                  <c:v>18.793225921664927</c:v>
                </c:pt>
                <c:pt idx="62">
                  <c:v>15.618694515978282</c:v>
                </c:pt>
                <c:pt idx="63">
                  <c:v>12.571144366519105</c:v>
                </c:pt>
                <c:pt idx="64">
                  <c:v>10.031519241969791</c:v>
                </c:pt>
                <c:pt idx="65">
                  <c:v>8.5500712526493583</c:v>
                </c:pt>
                <c:pt idx="66">
                  <c:v>6.9839690925106144</c:v>
                </c:pt>
                <c:pt idx="67">
                  <c:v>5.5448481885993361</c:v>
                </c:pt>
                <c:pt idx="68">
                  <c:v>4.3173627117338347</c:v>
                </c:pt>
                <c:pt idx="69">
                  <c:v>3.513148088959885</c:v>
                </c:pt>
                <c:pt idx="70">
                  <c:v>2.3703167829126932</c:v>
                </c:pt>
                <c:pt idx="71">
                  <c:v>1.3544667330929676</c:v>
                </c:pt>
                <c:pt idx="72">
                  <c:v>0.76188753736479431</c:v>
                </c:pt>
                <c:pt idx="73">
                  <c:v>0.29628959786408665</c:v>
                </c:pt>
                <c:pt idx="74">
                  <c:v>0.16930834163662095</c:v>
                </c:pt>
                <c:pt idx="75">
                  <c:v>0.16930834163662095</c:v>
                </c:pt>
                <c:pt idx="76">
                  <c:v>8.4654170818310476E-2</c:v>
                </c:pt>
                <c:pt idx="77">
                  <c:v>8.4654170818310476E-2</c:v>
                </c:pt>
                <c:pt idx="78">
                  <c:v>8.4654170818310476E-2</c:v>
                </c:pt>
                <c:pt idx="79">
                  <c:v>4.2327085409155238E-2</c:v>
                </c:pt>
                <c:pt idx="80">
                  <c:v>4.2327085409155238E-2</c:v>
                </c:pt>
                <c:pt idx="81">
                  <c:v>4.2327085409155238E-2</c:v>
                </c:pt>
                <c:pt idx="82">
                  <c:v>4.2327085409155238E-2</c:v>
                </c:pt>
                <c:pt idx="83">
                  <c:v>4.2327085409155238E-2</c:v>
                </c:pt>
                <c:pt idx="84">
                  <c:v>4.2327085409155238E-2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8-4675-84DC-6C579ED6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535288"/>
        <c:axId val="732537256"/>
      </c:lineChart>
      <c:dateAx>
        <c:axId val="732535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37256"/>
        <c:crosses val="autoZero"/>
        <c:auto val="1"/>
        <c:lblOffset val="100"/>
        <c:baseTimeUnit val="days"/>
      </c:dateAx>
      <c:valAx>
        <c:axId val="73253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53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Swansea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date'!$B$1784:$B$1882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date'!$C$1784:$C$1882</c:f>
              <c:numCache>
                <c:formatCode>General</c:formatCode>
                <c:ptCount val="99"/>
                <c:pt idx="0">
                  <c:v>1237</c:v>
                </c:pt>
                <c:pt idx="1">
                  <c:v>1237</c:v>
                </c:pt>
                <c:pt idx="2">
                  <c:v>1237</c:v>
                </c:pt>
                <c:pt idx="3">
                  <c:v>1233</c:v>
                </c:pt>
                <c:pt idx="4">
                  <c:v>1222</c:v>
                </c:pt>
                <c:pt idx="5">
                  <c:v>1219</c:v>
                </c:pt>
                <c:pt idx="6">
                  <c:v>1218</c:v>
                </c:pt>
                <c:pt idx="7">
                  <c:v>1213</c:v>
                </c:pt>
                <c:pt idx="8">
                  <c:v>1210</c:v>
                </c:pt>
                <c:pt idx="9">
                  <c:v>1204</c:v>
                </c:pt>
                <c:pt idx="10">
                  <c:v>1201</c:v>
                </c:pt>
                <c:pt idx="11">
                  <c:v>1191</c:v>
                </c:pt>
                <c:pt idx="12">
                  <c:v>1177</c:v>
                </c:pt>
                <c:pt idx="13">
                  <c:v>1167</c:v>
                </c:pt>
                <c:pt idx="14">
                  <c:v>1164</c:v>
                </c:pt>
                <c:pt idx="15">
                  <c:v>1156</c:v>
                </c:pt>
                <c:pt idx="16">
                  <c:v>1150</c:v>
                </c:pt>
                <c:pt idx="17">
                  <c:v>1139</c:v>
                </c:pt>
                <c:pt idx="18">
                  <c:v>1127</c:v>
                </c:pt>
                <c:pt idx="19">
                  <c:v>1122</c:v>
                </c:pt>
                <c:pt idx="20">
                  <c:v>1113</c:v>
                </c:pt>
                <c:pt idx="21">
                  <c:v>1100</c:v>
                </c:pt>
                <c:pt idx="22">
                  <c:v>1085</c:v>
                </c:pt>
                <c:pt idx="23">
                  <c:v>1057</c:v>
                </c:pt>
                <c:pt idx="24">
                  <c:v>1040</c:v>
                </c:pt>
                <c:pt idx="25">
                  <c:v>1027</c:v>
                </c:pt>
                <c:pt idx="26">
                  <c:v>1013</c:v>
                </c:pt>
                <c:pt idx="27">
                  <c:v>1004</c:v>
                </c:pt>
                <c:pt idx="28">
                  <c:v>970</c:v>
                </c:pt>
                <c:pt idx="29">
                  <c:v>932</c:v>
                </c:pt>
                <c:pt idx="30">
                  <c:v>903</c:v>
                </c:pt>
                <c:pt idx="31">
                  <c:v>870</c:v>
                </c:pt>
                <c:pt idx="32">
                  <c:v>854</c:v>
                </c:pt>
                <c:pt idx="33">
                  <c:v>827</c:v>
                </c:pt>
                <c:pt idx="34">
                  <c:v>801</c:v>
                </c:pt>
                <c:pt idx="35">
                  <c:v>764</c:v>
                </c:pt>
                <c:pt idx="36">
                  <c:v>721</c:v>
                </c:pt>
                <c:pt idx="37">
                  <c:v>674</c:v>
                </c:pt>
                <c:pt idx="38">
                  <c:v>647</c:v>
                </c:pt>
                <c:pt idx="39">
                  <c:v>612</c:v>
                </c:pt>
                <c:pt idx="40">
                  <c:v>571</c:v>
                </c:pt>
                <c:pt idx="41">
                  <c:v>549</c:v>
                </c:pt>
                <c:pt idx="42">
                  <c:v>507</c:v>
                </c:pt>
                <c:pt idx="43">
                  <c:v>459</c:v>
                </c:pt>
                <c:pt idx="44">
                  <c:v>406</c:v>
                </c:pt>
                <c:pt idx="45">
                  <c:v>367</c:v>
                </c:pt>
                <c:pt idx="46">
                  <c:v>322</c:v>
                </c:pt>
                <c:pt idx="47">
                  <c:v>294</c:v>
                </c:pt>
                <c:pt idx="48">
                  <c:v>255</c:v>
                </c:pt>
                <c:pt idx="49">
                  <c:v>212</c:v>
                </c:pt>
                <c:pt idx="50">
                  <c:v>185</c:v>
                </c:pt>
                <c:pt idx="51">
                  <c:v>160</c:v>
                </c:pt>
                <c:pt idx="52">
                  <c:v>143</c:v>
                </c:pt>
                <c:pt idx="53">
                  <c:v>114</c:v>
                </c:pt>
                <c:pt idx="54">
                  <c:v>102</c:v>
                </c:pt>
                <c:pt idx="55">
                  <c:v>94</c:v>
                </c:pt>
                <c:pt idx="56">
                  <c:v>78</c:v>
                </c:pt>
                <c:pt idx="57">
                  <c:v>69</c:v>
                </c:pt>
                <c:pt idx="58">
                  <c:v>59</c:v>
                </c:pt>
                <c:pt idx="59">
                  <c:v>46</c:v>
                </c:pt>
                <c:pt idx="60">
                  <c:v>37</c:v>
                </c:pt>
                <c:pt idx="61">
                  <c:v>32</c:v>
                </c:pt>
                <c:pt idx="62">
                  <c:v>30</c:v>
                </c:pt>
                <c:pt idx="63">
                  <c:v>26</c:v>
                </c:pt>
                <c:pt idx="64">
                  <c:v>22</c:v>
                </c:pt>
                <c:pt idx="65">
                  <c:v>20</c:v>
                </c:pt>
                <c:pt idx="66">
                  <c:v>19</c:v>
                </c:pt>
                <c:pt idx="67">
                  <c:v>17</c:v>
                </c:pt>
                <c:pt idx="68">
                  <c:v>16</c:v>
                </c:pt>
                <c:pt idx="69">
                  <c:v>16</c:v>
                </c:pt>
                <c:pt idx="70">
                  <c:v>13</c:v>
                </c:pt>
                <c:pt idx="71">
                  <c:v>4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4-400E-9F48-495E0C7242CF}"/>
            </c:ext>
          </c:extLst>
        </c:ser>
        <c:ser>
          <c:idx val="3"/>
          <c:order val="1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date'!$B$1784:$B$1882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date'!$H$1784:$H$1882</c:f>
              <c:numCache>
                <c:formatCode>0</c:formatCode>
                <c:ptCount val="99"/>
                <c:pt idx="0">
                  <c:v>1007.3989672676079</c:v>
                </c:pt>
                <c:pt idx="1">
                  <c:v>1007.3989672676079</c:v>
                </c:pt>
                <c:pt idx="2">
                  <c:v>1007.1623219851865</c:v>
                </c:pt>
                <c:pt idx="3">
                  <c:v>1001.6405987286888</c:v>
                </c:pt>
                <c:pt idx="4">
                  <c:v>989.88721636842934</c:v>
                </c:pt>
                <c:pt idx="5">
                  <c:v>981.13134091884001</c:v>
                </c:pt>
                <c:pt idx="6">
                  <c:v>968.8257862329308</c:v>
                </c:pt>
                <c:pt idx="7">
                  <c:v>955.17924161330075</c:v>
                </c:pt>
                <c:pt idx="8">
                  <c:v>945.71343031644744</c:v>
                </c:pt>
                <c:pt idx="9">
                  <c:v>934.82774732506618</c:v>
                </c:pt>
                <c:pt idx="10">
                  <c:v>924.02094609449205</c:v>
                </c:pt>
                <c:pt idx="11">
                  <c:v>910.61104675728325</c:v>
                </c:pt>
                <c:pt idx="12">
                  <c:v>902.80175243737938</c:v>
                </c:pt>
                <c:pt idx="13">
                  <c:v>893.02041409729759</c:v>
                </c:pt>
                <c:pt idx="14">
                  <c:v>885.1322380165866</c:v>
                </c:pt>
                <c:pt idx="15">
                  <c:v>872.11674748341341</c:v>
                </c:pt>
                <c:pt idx="16">
                  <c:v>859.1012569502401</c:v>
                </c:pt>
                <c:pt idx="17">
                  <c:v>846.55905698190952</c:v>
                </c:pt>
                <c:pt idx="18">
                  <c:v>836.46219159859947</c:v>
                </c:pt>
                <c:pt idx="19">
                  <c:v>829.0473060827311</c:v>
                </c:pt>
                <c:pt idx="20">
                  <c:v>815.87405202794355</c:v>
                </c:pt>
                <c:pt idx="21">
                  <c:v>803.41073382042009</c:v>
                </c:pt>
                <c:pt idx="22">
                  <c:v>788.26543574545497</c:v>
                </c:pt>
                <c:pt idx="23">
                  <c:v>775.4077087338959</c:v>
                </c:pt>
                <c:pt idx="24">
                  <c:v>763.89097165605779</c:v>
                </c:pt>
                <c:pt idx="25">
                  <c:v>750.95436288369172</c:v>
                </c:pt>
                <c:pt idx="26">
                  <c:v>741.56743334764553</c:v>
                </c:pt>
                <c:pt idx="27">
                  <c:v>730.91839563868564</c:v>
                </c:pt>
                <c:pt idx="28">
                  <c:v>714.58987115161381</c:v>
                </c:pt>
                <c:pt idx="29">
                  <c:v>698.97128251180584</c:v>
                </c:pt>
                <c:pt idx="30">
                  <c:v>679.17196054922113</c:v>
                </c:pt>
                <c:pt idx="31">
                  <c:v>659.21487506502217</c:v>
                </c:pt>
                <c:pt idx="32">
                  <c:v>637.52239084306677</c:v>
                </c:pt>
                <c:pt idx="33">
                  <c:v>623.48143741940112</c:v>
                </c:pt>
                <c:pt idx="34">
                  <c:v>604.31316954327326</c:v>
                </c:pt>
                <c:pt idx="35">
                  <c:v>578.91324256338373</c:v>
                </c:pt>
                <c:pt idx="36">
                  <c:v>550.59469043363106</c:v>
                </c:pt>
                <c:pt idx="37">
                  <c:v>522.59166534710687</c:v>
                </c:pt>
                <c:pt idx="38">
                  <c:v>498.13831949690262</c:v>
                </c:pt>
                <c:pt idx="39">
                  <c:v>477.07688936140414</c:v>
                </c:pt>
                <c:pt idx="40">
                  <c:v>457.90862148527629</c:v>
                </c:pt>
                <c:pt idx="41">
                  <c:v>438.66147184834131</c:v>
                </c:pt>
                <c:pt idx="42">
                  <c:v>414.99694360620816</c:v>
                </c:pt>
                <c:pt idx="43">
                  <c:v>384.23305689143513</c:v>
                </c:pt>
                <c:pt idx="44">
                  <c:v>354.02134250231177</c:v>
                </c:pt>
                <c:pt idx="45">
                  <c:v>324.36180043883826</c:v>
                </c:pt>
                <c:pt idx="46">
                  <c:v>294.46561309294339</c:v>
                </c:pt>
                <c:pt idx="47">
                  <c:v>277.03274395457197</c:v>
                </c:pt>
                <c:pt idx="48">
                  <c:v>254.86696916777393</c:v>
                </c:pt>
                <c:pt idx="49">
                  <c:v>229.30927866627013</c:v>
                </c:pt>
                <c:pt idx="50">
                  <c:v>203.04165231750235</c:v>
                </c:pt>
                <c:pt idx="51">
                  <c:v>177.79948885922701</c:v>
                </c:pt>
                <c:pt idx="52">
                  <c:v>156.42253168050007</c:v>
                </c:pt>
                <c:pt idx="53">
                  <c:v>130.07602357092517</c:v>
                </c:pt>
                <c:pt idx="54">
                  <c:v>117.77046888501593</c:v>
                </c:pt>
                <c:pt idx="55">
                  <c:v>104.67609659103559</c:v>
                </c:pt>
                <c:pt idx="56">
                  <c:v>90.082970841720154</c:v>
                </c:pt>
                <c:pt idx="57">
                  <c:v>76.357544461282941</c:v>
                </c:pt>
                <c:pt idx="58">
                  <c:v>61.922182233581722</c:v>
                </c:pt>
                <c:pt idx="59">
                  <c:v>51.273144524621806</c:v>
                </c:pt>
                <c:pt idx="60">
                  <c:v>41.018515619697446</c:v>
                </c:pt>
                <c:pt idx="61">
                  <c:v>35.023501798357046</c:v>
                </c:pt>
                <c:pt idx="62">
                  <c:v>29.107369737823763</c:v>
                </c:pt>
                <c:pt idx="63">
                  <c:v>23.427882959711809</c:v>
                </c:pt>
                <c:pt idx="64">
                  <c:v>18.694977311285182</c:v>
                </c:pt>
                <c:pt idx="65">
                  <c:v>15.934115683036316</c:v>
                </c:pt>
                <c:pt idx="66">
                  <c:v>13.015490533173228</c:v>
                </c:pt>
                <c:pt idx="67">
                  <c:v>10.333510665731472</c:v>
                </c:pt>
                <c:pt idx="68">
                  <c:v>8.0459396023252676</c:v>
                </c:pt>
                <c:pt idx="69">
                  <c:v>6.5471861469901693</c:v>
                </c:pt>
                <c:pt idx="70">
                  <c:v>4.417378605198186</c:v>
                </c:pt>
                <c:pt idx="71">
                  <c:v>2.5242163458275351</c:v>
                </c:pt>
                <c:pt idx="72">
                  <c:v>1.4198716945279886</c:v>
                </c:pt>
                <c:pt idx="73">
                  <c:v>0.55217232564977325</c:v>
                </c:pt>
                <c:pt idx="74">
                  <c:v>0.31552704322844188</c:v>
                </c:pt>
                <c:pt idx="75">
                  <c:v>0.31552704322844188</c:v>
                </c:pt>
                <c:pt idx="76">
                  <c:v>0.15776352161422094</c:v>
                </c:pt>
                <c:pt idx="77">
                  <c:v>0.15776352161422094</c:v>
                </c:pt>
                <c:pt idx="78">
                  <c:v>0.15776352161422094</c:v>
                </c:pt>
                <c:pt idx="79">
                  <c:v>7.8881760807110471E-2</c:v>
                </c:pt>
                <c:pt idx="80">
                  <c:v>7.8881760807110471E-2</c:v>
                </c:pt>
                <c:pt idx="81">
                  <c:v>7.8881760807110471E-2</c:v>
                </c:pt>
                <c:pt idx="82">
                  <c:v>7.8881760807110471E-2</c:v>
                </c:pt>
                <c:pt idx="83">
                  <c:v>7.8881760807110471E-2</c:v>
                </c:pt>
                <c:pt idx="84">
                  <c:v>7.8881760807110471E-2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4-400E-9F48-495E0C72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977016"/>
        <c:axId val="511977672"/>
      </c:lineChart>
      <c:dateAx>
        <c:axId val="511977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7672"/>
        <c:crosses val="autoZero"/>
        <c:auto val="1"/>
        <c:lblOffset val="100"/>
        <c:baseTimeUnit val="days"/>
      </c:dateAx>
      <c:valAx>
        <c:axId val="5119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Ceredigion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date'!$C$497:$C$595</c:f>
              <c:numCache>
                <c:formatCode>General</c:formatCode>
                <c:ptCount val="99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36</c:v>
                </c:pt>
                <c:pt idx="24">
                  <c:v>36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34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29</c:v>
                </c:pt>
                <c:pt idx="41">
                  <c:v>28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25</c:v>
                </c:pt>
                <c:pt idx="46">
                  <c:v>24</c:v>
                </c:pt>
                <c:pt idx="47">
                  <c:v>23</c:v>
                </c:pt>
                <c:pt idx="48">
                  <c:v>21</c:v>
                </c:pt>
                <c:pt idx="49">
                  <c:v>20</c:v>
                </c:pt>
                <c:pt idx="50">
                  <c:v>18</c:v>
                </c:pt>
                <c:pt idx="51">
                  <c:v>16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4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D-4ACB-B083-4F88807F75D8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date'!$F$497:$F$595</c:f>
              <c:numCache>
                <c:formatCode>0</c:formatCode>
                <c:ptCount val="99"/>
                <c:pt idx="0">
                  <c:v>52.299309221459382</c:v>
                </c:pt>
                <c:pt idx="1">
                  <c:v>52.299309221459382</c:v>
                </c:pt>
                <c:pt idx="2">
                  <c:v>52.287023736558872</c:v>
                </c:pt>
                <c:pt idx="3">
                  <c:v>52.000362422213705</c:v>
                </c:pt>
                <c:pt idx="4">
                  <c:v>51.390183338821842</c:v>
                </c:pt>
                <c:pt idx="5">
                  <c:v>50.935620397503072</c:v>
                </c:pt>
                <c:pt idx="6">
                  <c:v>50.296775182676697</c:v>
                </c:pt>
                <c:pt idx="7">
                  <c:v>49.58831222008078</c:v>
                </c:pt>
                <c:pt idx="8">
                  <c:v>49.09689282406049</c:v>
                </c:pt>
                <c:pt idx="9">
                  <c:v>48.531760518637157</c:v>
                </c:pt>
                <c:pt idx="10">
                  <c:v>47.970723374847324</c:v>
                </c:pt>
                <c:pt idx="11">
                  <c:v>47.27454589715191</c:v>
                </c:pt>
                <c:pt idx="12">
                  <c:v>46.869124895435171</c:v>
                </c:pt>
                <c:pt idx="13">
                  <c:v>46.361324852880877</c:v>
                </c:pt>
                <c:pt idx="14">
                  <c:v>45.95180868953063</c:v>
                </c:pt>
                <c:pt idx="15">
                  <c:v>45.276107020002733</c:v>
                </c:pt>
                <c:pt idx="16">
                  <c:v>44.600405350474837</c:v>
                </c:pt>
                <c:pt idx="17">
                  <c:v>43.949274650747952</c:v>
                </c:pt>
                <c:pt idx="18">
                  <c:v>43.425093961659641</c:v>
                </c:pt>
                <c:pt idx="19">
                  <c:v>43.040148768110413</c:v>
                </c:pt>
                <c:pt idx="20">
                  <c:v>42.356256775315508</c:v>
                </c:pt>
                <c:pt idx="21">
                  <c:v>41.709221237222124</c:v>
                </c:pt>
                <c:pt idx="22">
                  <c:v>40.922950203589664</c:v>
                </c:pt>
                <c:pt idx="23">
                  <c:v>40.25543885732877</c:v>
                </c:pt>
                <c:pt idx="24">
                  <c:v>39.657545258837416</c:v>
                </c:pt>
                <c:pt idx="25">
                  <c:v>38.985938750943021</c:v>
                </c:pt>
                <c:pt idx="26">
                  <c:v>38.498614516556231</c:v>
                </c:pt>
                <c:pt idx="27">
                  <c:v>37.945767696033407</c:v>
                </c:pt>
                <c:pt idx="28">
                  <c:v>37.098069237898407</c:v>
                </c:pt>
                <c:pt idx="29">
                  <c:v>36.287227234464929</c:v>
                </c:pt>
                <c:pt idx="30">
                  <c:v>35.259341664455818</c:v>
                </c:pt>
                <c:pt idx="31">
                  <c:v>34.223265771179705</c:v>
                </c:pt>
                <c:pt idx="32">
                  <c:v>33.097096321966539</c:v>
                </c:pt>
                <c:pt idx="33">
                  <c:v>32.368157551203112</c:v>
                </c:pt>
                <c:pt idx="34">
                  <c:v>31.373033274262024</c:v>
                </c:pt>
                <c:pt idx="35">
                  <c:v>30.054391228274245</c:v>
                </c:pt>
                <c:pt idx="36">
                  <c:v>28.584228201846877</c:v>
                </c:pt>
                <c:pt idx="37">
                  <c:v>27.130445821953519</c:v>
                </c:pt>
                <c:pt idx="38">
                  <c:v>25.86094571556777</c:v>
                </c:pt>
                <c:pt idx="39">
                  <c:v>24.767537559422625</c:v>
                </c:pt>
                <c:pt idx="40">
                  <c:v>23.772413282481537</c:v>
                </c:pt>
                <c:pt idx="41">
                  <c:v>22.773193843906945</c:v>
                </c:pt>
                <c:pt idx="42">
                  <c:v>21.544645353856222</c:v>
                </c:pt>
                <c:pt idx="43">
                  <c:v>19.947532316790276</c:v>
                </c:pt>
                <c:pt idx="44">
                  <c:v>18.379085411158851</c:v>
                </c:pt>
                <c:pt idx="45">
                  <c:v>16.839304636961941</c:v>
                </c:pt>
                <c:pt idx="46">
                  <c:v>15.287238377864526</c:v>
                </c:pt>
                <c:pt idx="47">
                  <c:v>14.382207656860492</c:v>
                </c:pt>
                <c:pt idx="48">
                  <c:v>13.231467237846312</c:v>
                </c:pt>
                <c:pt idx="49">
                  <c:v>11.904634868591529</c:v>
                </c:pt>
                <c:pt idx="50">
                  <c:v>10.540946044635223</c:v>
                </c:pt>
                <c:pt idx="51">
                  <c:v>9.2304943219144509</c:v>
                </c:pt>
                <c:pt idx="52">
                  <c:v>8.1207055192352957</c:v>
                </c:pt>
                <c:pt idx="53">
                  <c:v>6.7529215336454875</c:v>
                </c:pt>
                <c:pt idx="54">
                  <c:v>6.1140763188191105</c:v>
                </c:pt>
                <c:pt idx="55">
                  <c:v>5.434279487657709</c:v>
                </c:pt>
                <c:pt idx="56">
                  <c:v>4.6766745854597618</c:v>
                </c:pt>
                <c:pt idx="57">
                  <c:v>3.9641164612303408</c:v>
                </c:pt>
                <c:pt idx="58">
                  <c:v>3.2147018822993982</c:v>
                </c:pt>
                <c:pt idx="59">
                  <c:v>2.6618550617765715</c:v>
                </c:pt>
                <c:pt idx="60">
                  <c:v>2.1294840494212575</c:v>
                </c:pt>
                <c:pt idx="61">
                  <c:v>1.8182517652750736</c:v>
                </c:pt>
                <c:pt idx="62">
                  <c:v>1.5111146427623923</c:v>
                </c:pt>
                <c:pt idx="63">
                  <c:v>1.2162630051502181</c:v>
                </c:pt>
                <c:pt idx="64">
                  <c:v>0.97055330714007304</c:v>
                </c:pt>
                <c:pt idx="65">
                  <c:v>0.8272226499674884</c:v>
                </c:pt>
                <c:pt idx="66">
                  <c:v>0.67570166952789901</c:v>
                </c:pt>
                <c:pt idx="67">
                  <c:v>0.5364661739888168</c:v>
                </c:pt>
                <c:pt idx="68">
                  <c:v>0.41770648661724663</c:v>
                </c:pt>
                <c:pt idx="69">
                  <c:v>0.33989841558070072</c:v>
                </c:pt>
                <c:pt idx="70">
                  <c:v>0.22932905147613541</c:v>
                </c:pt>
                <c:pt idx="71">
                  <c:v>0.13104517227207738</c:v>
                </c:pt>
                <c:pt idx="72">
                  <c:v>7.3712909403043522E-2</c:v>
                </c:pt>
                <c:pt idx="73">
                  <c:v>2.8666131434516927E-2</c:v>
                </c:pt>
                <c:pt idx="74">
                  <c:v>1.6380646534009672E-2</c:v>
                </c:pt>
                <c:pt idx="75">
                  <c:v>1.6380646534009672E-2</c:v>
                </c:pt>
                <c:pt idx="76">
                  <c:v>8.190323267004836E-3</c:v>
                </c:pt>
                <c:pt idx="77">
                  <c:v>8.190323267004836E-3</c:v>
                </c:pt>
                <c:pt idx="78">
                  <c:v>8.190323267004836E-3</c:v>
                </c:pt>
                <c:pt idx="79">
                  <c:v>4.095161633502418E-3</c:v>
                </c:pt>
                <c:pt idx="80">
                  <c:v>4.095161633502418E-3</c:v>
                </c:pt>
                <c:pt idx="81">
                  <c:v>4.095161633502418E-3</c:v>
                </c:pt>
                <c:pt idx="82">
                  <c:v>4.095161633502418E-3</c:v>
                </c:pt>
                <c:pt idx="83">
                  <c:v>4.095161633502418E-3</c:v>
                </c:pt>
                <c:pt idx="84">
                  <c:v>4.095161633502418E-3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D-4ACB-B083-4F88807F75D8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date'!$G$497:$G$595</c:f>
              <c:numCache>
                <c:formatCode>0</c:formatCode>
                <c:ptCount val="99"/>
                <c:pt idx="0">
                  <c:v>200.19757135239885</c:v>
                </c:pt>
                <c:pt idx="1">
                  <c:v>200.19757135239885</c:v>
                </c:pt>
                <c:pt idx="2">
                  <c:v>200.15054349913308</c:v>
                </c:pt>
                <c:pt idx="3">
                  <c:v>199.05322692293169</c:v>
                </c:pt>
                <c:pt idx="4">
                  <c:v>196.71751021073158</c:v>
                </c:pt>
                <c:pt idx="5">
                  <c:v>194.97747963989795</c:v>
                </c:pt>
                <c:pt idx="6">
                  <c:v>192.53203127007774</c:v>
                </c:pt>
                <c:pt idx="7">
                  <c:v>189.82009173175143</c:v>
                </c:pt>
                <c:pt idx="8">
                  <c:v>187.93897760112048</c:v>
                </c:pt>
                <c:pt idx="9">
                  <c:v>185.77569635089489</c:v>
                </c:pt>
                <c:pt idx="10">
                  <c:v>183.62809105175791</c:v>
                </c:pt>
                <c:pt idx="11">
                  <c:v>180.96317936669737</c:v>
                </c:pt>
                <c:pt idx="12">
                  <c:v>179.41126020892685</c:v>
                </c:pt>
                <c:pt idx="13">
                  <c:v>177.46744227394154</c:v>
                </c:pt>
                <c:pt idx="14">
                  <c:v>175.89984716508241</c:v>
                </c:pt>
                <c:pt idx="15">
                  <c:v>173.31331523546484</c:v>
                </c:pt>
                <c:pt idx="16">
                  <c:v>170.72678330584731</c:v>
                </c:pt>
                <c:pt idx="17">
                  <c:v>168.23430708276129</c:v>
                </c:pt>
                <c:pt idx="18">
                  <c:v>166.2277853434216</c:v>
                </c:pt>
                <c:pt idx="19">
                  <c:v>164.75424594109404</c:v>
                </c:pt>
                <c:pt idx="20">
                  <c:v>162.13636210929928</c:v>
                </c:pt>
                <c:pt idx="21">
                  <c:v>159.65956183730188</c:v>
                </c:pt>
                <c:pt idx="22">
                  <c:v>156.64977922829235</c:v>
                </c:pt>
                <c:pt idx="23">
                  <c:v>154.09459920085197</c:v>
                </c:pt>
                <c:pt idx="24">
                  <c:v>151.80591034191767</c:v>
                </c:pt>
                <c:pt idx="25">
                  <c:v>149.23505436338868</c:v>
                </c:pt>
                <c:pt idx="26">
                  <c:v>147.36961618384635</c:v>
                </c:pt>
                <c:pt idx="27">
                  <c:v>145.25336278688653</c:v>
                </c:pt>
                <c:pt idx="28">
                  <c:v>142.00844091154812</c:v>
                </c:pt>
                <c:pt idx="29">
                  <c:v>138.90460259600707</c:v>
                </c:pt>
                <c:pt idx="30">
                  <c:v>134.96993887277065</c:v>
                </c:pt>
                <c:pt idx="31">
                  <c:v>131.00392324735708</c:v>
                </c:pt>
                <c:pt idx="32">
                  <c:v>126.69303669799447</c:v>
                </c:pt>
                <c:pt idx="33">
                  <c:v>123.90271740422523</c:v>
                </c:pt>
                <c:pt idx="34">
                  <c:v>120.09346128969756</c:v>
                </c:pt>
                <c:pt idx="35">
                  <c:v>115.04580503917119</c:v>
                </c:pt>
                <c:pt idx="36">
                  <c:v>109.41813859836692</c:v>
                </c:pt>
                <c:pt idx="37">
                  <c:v>103.85317596191703</c:v>
                </c:pt>
                <c:pt idx="38">
                  <c:v>98.993631124453742</c:v>
                </c:pt>
                <c:pt idx="39">
                  <c:v>94.808152183799876</c:v>
                </c:pt>
                <c:pt idx="40">
                  <c:v>90.998896069272206</c:v>
                </c:pt>
                <c:pt idx="41">
                  <c:v>87.173964003655939</c:v>
                </c:pt>
                <c:pt idx="42">
                  <c:v>82.471178677078569</c:v>
                </c:pt>
                <c:pt idx="43">
                  <c:v>76.357557752527981</c:v>
                </c:pt>
                <c:pt idx="44">
                  <c:v>70.353668485597524</c:v>
                </c:pt>
                <c:pt idx="45">
                  <c:v>64.459510876287212</c:v>
                </c:pt>
                <c:pt idx="46">
                  <c:v>58.518325413711132</c:v>
                </c:pt>
                <c:pt idx="47">
                  <c:v>55.053940223132464</c:v>
                </c:pt>
                <c:pt idx="48">
                  <c:v>50.64899796723833</c:v>
                </c:pt>
                <c:pt idx="49">
                  <c:v>45.569989814534765</c:v>
                </c:pt>
                <c:pt idx="50">
                  <c:v>40.349898102033876</c:v>
                </c:pt>
                <c:pt idx="51">
                  <c:v>35.333593753684674</c:v>
                </c:pt>
                <c:pt idx="52">
                  <c:v>31.085411008676449</c:v>
                </c:pt>
                <c:pt idx="53">
                  <c:v>25.849643345086971</c:v>
                </c:pt>
                <c:pt idx="54">
                  <c:v>23.404194975266737</c:v>
                </c:pt>
                <c:pt idx="55">
                  <c:v>20.801987094560587</c:v>
                </c:pt>
                <c:pt idx="56">
                  <c:v>17.901936143171206</c:v>
                </c:pt>
                <c:pt idx="57">
                  <c:v>15.174320653756329</c:v>
                </c:pt>
                <c:pt idx="58">
                  <c:v>12.305621604544131</c:v>
                </c:pt>
                <c:pt idx="59">
                  <c:v>10.189368207584312</c:v>
                </c:pt>
                <c:pt idx="60">
                  <c:v>8.1514945660674503</c:v>
                </c:pt>
                <c:pt idx="61">
                  <c:v>6.9601222833345151</c:v>
                </c:pt>
                <c:pt idx="62">
                  <c:v>5.7844259516901708</c:v>
                </c:pt>
                <c:pt idx="63">
                  <c:v>4.6557574733116009</c:v>
                </c:pt>
                <c:pt idx="64">
                  <c:v>3.7152004079961261</c:v>
                </c:pt>
                <c:pt idx="65">
                  <c:v>3.1665421198954324</c:v>
                </c:pt>
                <c:pt idx="66">
                  <c:v>2.5865319296175562</c:v>
                </c:pt>
                <c:pt idx="67">
                  <c:v>2.0535495926054539</c:v>
                </c:pt>
                <c:pt idx="68">
                  <c:v>1.5989470110363075</c:v>
                </c:pt>
                <c:pt idx="69">
                  <c:v>1.3011039403530738</c:v>
                </c:pt>
                <c:pt idx="70">
                  <c:v>0.87785326096110994</c:v>
                </c:pt>
                <c:pt idx="71">
                  <c:v>0.50163043483491998</c:v>
                </c:pt>
                <c:pt idx="72">
                  <c:v>0.28216711959464247</c:v>
                </c:pt>
                <c:pt idx="73">
                  <c:v>0.10973165762013874</c:v>
                </c:pt>
                <c:pt idx="74">
                  <c:v>6.2703804354364998E-2</c:v>
                </c:pt>
                <c:pt idx="75">
                  <c:v>6.2703804354364998E-2</c:v>
                </c:pt>
                <c:pt idx="76">
                  <c:v>3.1351902177182499E-2</c:v>
                </c:pt>
                <c:pt idx="77">
                  <c:v>3.1351902177182499E-2</c:v>
                </c:pt>
                <c:pt idx="78">
                  <c:v>3.1351902177182499E-2</c:v>
                </c:pt>
                <c:pt idx="79">
                  <c:v>1.5675951088591249E-2</c:v>
                </c:pt>
                <c:pt idx="80">
                  <c:v>1.5675951088591249E-2</c:v>
                </c:pt>
                <c:pt idx="81">
                  <c:v>1.5675951088591249E-2</c:v>
                </c:pt>
                <c:pt idx="82">
                  <c:v>1.5675951088591249E-2</c:v>
                </c:pt>
                <c:pt idx="83">
                  <c:v>1.5675951088591249E-2</c:v>
                </c:pt>
                <c:pt idx="84">
                  <c:v>1.5675951088591249E-2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D-4ACB-B083-4F88807F75D8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date'!$B$497:$B$595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date'!$H$497:$H$595</c:f>
              <c:numCache>
                <c:formatCode>0</c:formatCode>
                <c:ptCount val="99"/>
                <c:pt idx="0">
                  <c:v>136.06144235717025</c:v>
                </c:pt>
                <c:pt idx="1">
                  <c:v>136.06144235717025</c:v>
                </c:pt>
                <c:pt idx="2">
                  <c:v>136.02948054313285</c:v>
                </c:pt>
                <c:pt idx="3">
                  <c:v>135.28370488226039</c:v>
                </c:pt>
                <c:pt idx="4">
                  <c:v>133.69626811840337</c:v>
                </c:pt>
                <c:pt idx="5">
                  <c:v>132.51368099901993</c:v>
                </c:pt>
                <c:pt idx="6">
                  <c:v>130.85166666907563</c:v>
                </c:pt>
                <c:pt idx="7">
                  <c:v>129.00853539291947</c:v>
                </c:pt>
                <c:pt idx="8">
                  <c:v>127.73006283142385</c:v>
                </c:pt>
                <c:pt idx="9">
                  <c:v>126.25981938570389</c:v>
                </c:pt>
                <c:pt idx="10">
                  <c:v>124.80022987799641</c:v>
                </c:pt>
                <c:pt idx="11">
                  <c:v>122.98906041587763</c:v>
                </c:pt>
                <c:pt idx="12">
                  <c:v>121.93432055264375</c:v>
                </c:pt>
                <c:pt idx="13">
                  <c:v>120.61323223909829</c:v>
                </c:pt>
                <c:pt idx="14">
                  <c:v>119.54783843785195</c:v>
                </c:pt>
                <c:pt idx="15">
                  <c:v>117.78993866579549</c:v>
                </c:pt>
                <c:pt idx="16">
                  <c:v>116.03203889373903</c:v>
                </c:pt>
                <c:pt idx="17">
                  <c:v>114.33806274975734</c:v>
                </c:pt>
                <c:pt idx="18">
                  <c:v>112.97435868416203</c:v>
                </c:pt>
                <c:pt idx="19">
                  <c:v>111.97288851099046</c:v>
                </c:pt>
                <c:pt idx="20">
                  <c:v>110.19368086290908</c:v>
                </c:pt>
                <c:pt idx="21">
                  <c:v>108.51035865693986</c:v>
                </c:pt>
                <c:pt idx="22">
                  <c:v>106.46480255854688</c:v>
                </c:pt>
                <c:pt idx="23">
                  <c:v>104.72821066251534</c:v>
                </c:pt>
                <c:pt idx="24">
                  <c:v>103.17273571269568</c:v>
                </c:pt>
                <c:pt idx="25">
                  <c:v>101.42548987865169</c:v>
                </c:pt>
                <c:pt idx="26">
                  <c:v>100.15767125516854</c:v>
                </c:pt>
                <c:pt idx="27">
                  <c:v>98.719389623485981</c:v>
                </c:pt>
                <c:pt idx="28">
                  <c:v>96.51402445490605</c:v>
                </c:pt>
                <c:pt idx="29">
                  <c:v>94.404544728438296</c:v>
                </c:pt>
                <c:pt idx="30">
                  <c:v>91.730406287309975</c:v>
                </c:pt>
                <c:pt idx="31">
                  <c:v>89.034959970156734</c:v>
                </c:pt>
                <c:pt idx="32">
                  <c:v>86.105127016729298</c:v>
                </c:pt>
                <c:pt idx="33">
                  <c:v>84.208726050510805</c:v>
                </c:pt>
                <c:pt idx="34">
                  <c:v>81.619819113482194</c:v>
                </c:pt>
                <c:pt idx="35">
                  <c:v>78.189251073468981</c:v>
                </c:pt>
                <c:pt idx="36">
                  <c:v>74.36448732699462</c:v>
                </c:pt>
                <c:pt idx="37">
                  <c:v>70.582339332570101</c:v>
                </c:pt>
                <c:pt idx="38">
                  <c:v>67.279618548706452</c:v>
                </c:pt>
                <c:pt idx="39">
                  <c:v>64.435017099378712</c:v>
                </c:pt>
                <c:pt idx="40">
                  <c:v>61.846110162350108</c:v>
                </c:pt>
                <c:pt idx="41">
                  <c:v>59.246549287309037</c:v>
                </c:pt>
                <c:pt idx="42">
                  <c:v>56.050367883570011</c:v>
                </c:pt>
                <c:pt idx="43">
                  <c:v>51.895332058709279</c:v>
                </c:pt>
                <c:pt idx="44">
                  <c:v>47.814873799935796</c:v>
                </c:pt>
                <c:pt idx="45">
                  <c:v>43.808993107249549</c:v>
                </c:pt>
                <c:pt idx="46">
                  <c:v>39.771150600525921</c:v>
                </c:pt>
                <c:pt idx="47">
                  <c:v>37.416630299771505</c:v>
                </c:pt>
                <c:pt idx="48">
                  <c:v>34.422873718269287</c:v>
                </c:pt>
                <c:pt idx="49">
                  <c:v>30.970997802231139</c:v>
                </c:pt>
                <c:pt idx="50">
                  <c:v>27.423236444080825</c:v>
                </c:pt>
                <c:pt idx="51">
                  <c:v>24.013976280092532</c:v>
                </c:pt>
                <c:pt idx="52">
                  <c:v>21.126759078714947</c:v>
                </c:pt>
                <c:pt idx="53">
                  <c:v>17.568343782552166</c:v>
                </c:pt>
                <c:pt idx="54">
                  <c:v>15.906329452607874</c:v>
                </c:pt>
                <c:pt idx="55">
                  <c:v>14.137775742538947</c:v>
                </c:pt>
                <c:pt idx="56">
                  <c:v>12.166797210233216</c:v>
                </c:pt>
                <c:pt idx="57">
                  <c:v>10.313011996064583</c:v>
                </c:pt>
                <c:pt idx="58">
                  <c:v>8.3633413397837781</c:v>
                </c:pt>
                <c:pt idx="59">
                  <c:v>6.9250597081012177</c:v>
                </c:pt>
                <c:pt idx="60">
                  <c:v>5.5400477664809742</c:v>
                </c:pt>
                <c:pt idx="61">
                  <c:v>4.730348477533755</c:v>
                </c:pt>
                <c:pt idx="62">
                  <c:v>3.9313031265989991</c:v>
                </c:pt>
                <c:pt idx="63">
                  <c:v>3.1642195897016334</c:v>
                </c:pt>
                <c:pt idx="64">
                  <c:v>2.5249833089538285</c:v>
                </c:pt>
                <c:pt idx="65">
                  <c:v>2.1520954785176092</c:v>
                </c:pt>
                <c:pt idx="66">
                  <c:v>1.7578997720564631</c:v>
                </c:pt>
                <c:pt idx="67">
                  <c:v>1.3956658796327071</c:v>
                </c:pt>
                <c:pt idx="68">
                  <c:v>1.0867016772712681</c:v>
                </c:pt>
                <c:pt idx="69">
                  <c:v>0.88427685503446318</c:v>
                </c:pt>
                <c:pt idx="70">
                  <c:v>0.59662052869795112</c:v>
                </c:pt>
                <c:pt idx="71">
                  <c:v>0.34092601639882919</c:v>
                </c:pt>
                <c:pt idx="72">
                  <c:v>0.19177088422434141</c:v>
                </c:pt>
                <c:pt idx="73">
                  <c:v>7.4577566087243891E-2</c:v>
                </c:pt>
                <c:pt idx="74">
                  <c:v>4.2615752049853649E-2</c:v>
                </c:pt>
                <c:pt idx="75">
                  <c:v>4.2615752049853649E-2</c:v>
                </c:pt>
                <c:pt idx="76">
                  <c:v>2.1307876024926824E-2</c:v>
                </c:pt>
                <c:pt idx="77">
                  <c:v>2.1307876024926824E-2</c:v>
                </c:pt>
                <c:pt idx="78">
                  <c:v>2.1307876024926824E-2</c:v>
                </c:pt>
                <c:pt idx="79">
                  <c:v>1.0653938012463412E-2</c:v>
                </c:pt>
                <c:pt idx="80">
                  <c:v>1.0653938012463412E-2</c:v>
                </c:pt>
                <c:pt idx="81">
                  <c:v>1.0653938012463412E-2</c:v>
                </c:pt>
                <c:pt idx="82">
                  <c:v>1.0653938012463412E-2</c:v>
                </c:pt>
                <c:pt idx="83">
                  <c:v>1.0653938012463412E-2</c:v>
                </c:pt>
                <c:pt idx="84">
                  <c:v>1.0653938012463412E-2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D-4ACB-B083-4F88807F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40560"/>
        <c:axId val="757839576"/>
      </c:lineChart>
      <c:dateAx>
        <c:axId val="757840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9576"/>
        <c:crosses val="autoZero"/>
        <c:auto val="1"/>
        <c:lblOffset val="100"/>
        <c:baseTimeUnit val="days"/>
      </c:dateAx>
      <c:valAx>
        <c:axId val="75783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Conwy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date'!$C$596:$C$694</c:f>
              <c:numCache>
                <c:formatCode>General</c:formatCode>
                <c:ptCount val="99"/>
                <c:pt idx="0">
                  <c:v>437</c:v>
                </c:pt>
                <c:pt idx="1">
                  <c:v>437</c:v>
                </c:pt>
                <c:pt idx="2">
                  <c:v>435</c:v>
                </c:pt>
                <c:pt idx="3">
                  <c:v>432</c:v>
                </c:pt>
                <c:pt idx="4">
                  <c:v>427</c:v>
                </c:pt>
                <c:pt idx="5">
                  <c:v>422</c:v>
                </c:pt>
                <c:pt idx="6">
                  <c:v>411</c:v>
                </c:pt>
                <c:pt idx="7">
                  <c:v>400</c:v>
                </c:pt>
                <c:pt idx="8">
                  <c:v>386</c:v>
                </c:pt>
                <c:pt idx="9">
                  <c:v>369</c:v>
                </c:pt>
                <c:pt idx="10">
                  <c:v>355</c:v>
                </c:pt>
                <c:pt idx="11">
                  <c:v>316</c:v>
                </c:pt>
                <c:pt idx="12">
                  <c:v>314</c:v>
                </c:pt>
                <c:pt idx="13">
                  <c:v>306</c:v>
                </c:pt>
                <c:pt idx="14">
                  <c:v>300</c:v>
                </c:pt>
                <c:pt idx="15">
                  <c:v>293</c:v>
                </c:pt>
                <c:pt idx="16">
                  <c:v>284</c:v>
                </c:pt>
                <c:pt idx="17">
                  <c:v>280</c:v>
                </c:pt>
                <c:pt idx="18">
                  <c:v>269</c:v>
                </c:pt>
                <c:pt idx="19">
                  <c:v>264</c:v>
                </c:pt>
                <c:pt idx="20">
                  <c:v>261</c:v>
                </c:pt>
                <c:pt idx="21">
                  <c:v>247</c:v>
                </c:pt>
                <c:pt idx="22">
                  <c:v>238</c:v>
                </c:pt>
                <c:pt idx="23">
                  <c:v>231</c:v>
                </c:pt>
                <c:pt idx="24">
                  <c:v>219</c:v>
                </c:pt>
                <c:pt idx="25">
                  <c:v>215</c:v>
                </c:pt>
                <c:pt idx="26">
                  <c:v>207</c:v>
                </c:pt>
                <c:pt idx="27">
                  <c:v>202</c:v>
                </c:pt>
                <c:pt idx="28">
                  <c:v>193</c:v>
                </c:pt>
                <c:pt idx="29">
                  <c:v>186</c:v>
                </c:pt>
                <c:pt idx="30">
                  <c:v>178</c:v>
                </c:pt>
                <c:pt idx="31">
                  <c:v>166</c:v>
                </c:pt>
                <c:pt idx="32">
                  <c:v>142</c:v>
                </c:pt>
                <c:pt idx="33">
                  <c:v>132</c:v>
                </c:pt>
                <c:pt idx="34">
                  <c:v>122</c:v>
                </c:pt>
                <c:pt idx="35">
                  <c:v>109</c:v>
                </c:pt>
                <c:pt idx="36">
                  <c:v>103</c:v>
                </c:pt>
                <c:pt idx="37">
                  <c:v>89</c:v>
                </c:pt>
                <c:pt idx="38">
                  <c:v>82</c:v>
                </c:pt>
                <c:pt idx="39">
                  <c:v>77</c:v>
                </c:pt>
                <c:pt idx="40">
                  <c:v>67</c:v>
                </c:pt>
                <c:pt idx="41">
                  <c:v>57</c:v>
                </c:pt>
                <c:pt idx="42">
                  <c:v>54</c:v>
                </c:pt>
                <c:pt idx="43">
                  <c:v>46</c:v>
                </c:pt>
                <c:pt idx="44">
                  <c:v>39</c:v>
                </c:pt>
                <c:pt idx="45">
                  <c:v>34</c:v>
                </c:pt>
                <c:pt idx="46">
                  <c:v>27</c:v>
                </c:pt>
                <c:pt idx="47">
                  <c:v>25</c:v>
                </c:pt>
                <c:pt idx="48">
                  <c:v>22</c:v>
                </c:pt>
                <c:pt idx="49">
                  <c:v>20</c:v>
                </c:pt>
                <c:pt idx="50">
                  <c:v>16</c:v>
                </c:pt>
                <c:pt idx="51">
                  <c:v>15</c:v>
                </c:pt>
                <c:pt idx="52">
                  <c:v>11</c:v>
                </c:pt>
                <c:pt idx="53">
                  <c:v>10</c:v>
                </c:pt>
                <c:pt idx="54">
                  <c:v>9</c:v>
                </c:pt>
                <c:pt idx="55">
                  <c:v>7</c:v>
                </c:pt>
                <c:pt idx="56">
                  <c:v>7</c:v>
                </c:pt>
                <c:pt idx="57">
                  <c:v>6</c:v>
                </c:pt>
                <c:pt idx="58">
                  <c:v>3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D-4579-BFEB-3E80147DDC02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date'!$F$596:$F$694</c:f>
              <c:numCache>
                <c:formatCode>0</c:formatCode>
                <c:ptCount val="99"/>
                <c:pt idx="0">
                  <c:v>133.9418057131104</c:v>
                </c:pt>
                <c:pt idx="1">
                  <c:v>133.9418057131104</c:v>
                </c:pt>
                <c:pt idx="2">
                  <c:v>133.91034181700678</c:v>
                </c:pt>
                <c:pt idx="3">
                  <c:v>133.17618424125564</c:v>
                </c:pt>
                <c:pt idx="4">
                  <c:v>131.61347740144251</c:v>
                </c:pt>
                <c:pt idx="5">
                  <c:v>130.44931324560858</c:v>
                </c:pt>
                <c:pt idx="6">
                  <c:v>128.81319064822034</c:v>
                </c:pt>
                <c:pt idx="7">
                  <c:v>126.99877263957825</c:v>
                </c:pt>
                <c:pt idx="8">
                  <c:v>125.74021679543344</c:v>
                </c:pt>
                <c:pt idx="9">
                  <c:v>124.29287757466693</c:v>
                </c:pt>
                <c:pt idx="10">
                  <c:v>122.85602631926828</c:v>
                </c:pt>
                <c:pt idx="11">
                  <c:v>121.07307220672982</c:v>
                </c:pt>
                <c:pt idx="12">
                  <c:v>120.03476363531036</c:v>
                </c:pt>
                <c:pt idx="13">
                  <c:v>118.73425592969406</c:v>
                </c:pt>
                <c:pt idx="14">
                  <c:v>117.68545939290672</c:v>
                </c:pt>
                <c:pt idx="15">
                  <c:v>115.95494510720762</c:v>
                </c:pt>
                <c:pt idx="16">
                  <c:v>114.22443082150852</c:v>
                </c:pt>
                <c:pt idx="17">
                  <c:v>112.55684432801667</c:v>
                </c:pt>
                <c:pt idx="18">
                  <c:v>111.21438476092888</c:v>
                </c:pt>
                <c:pt idx="19">
                  <c:v>110.22851601634878</c:v>
                </c:pt>
                <c:pt idx="20">
                  <c:v>108.47702579991393</c:v>
                </c:pt>
                <c:pt idx="21">
                  <c:v>106.81992727178995</c:v>
                </c:pt>
                <c:pt idx="22">
                  <c:v>104.80623792115827</c:v>
                </c:pt>
                <c:pt idx="23">
                  <c:v>103.09669956619491</c:v>
                </c:pt>
                <c:pt idx="24">
                  <c:v>101.5654566224854</c:v>
                </c:pt>
                <c:pt idx="25">
                  <c:v>99.84543030215417</c:v>
                </c:pt>
                <c:pt idx="26">
                  <c:v>98.597362423377248</c:v>
                </c:pt>
                <c:pt idx="27">
                  <c:v>97.181487098714342</c:v>
                </c:pt>
                <c:pt idx="28">
                  <c:v>95.010478267564565</c:v>
                </c:pt>
                <c:pt idx="29">
                  <c:v>92.933861124725652</c:v>
                </c:pt>
                <c:pt idx="30">
                  <c:v>90.301381817389441</c:v>
                </c:pt>
                <c:pt idx="31">
                  <c:v>87.647926579317485</c:v>
                </c:pt>
                <c:pt idx="32">
                  <c:v>84.763736103152311</c:v>
                </c:pt>
                <c:pt idx="33">
                  <c:v>82.896878267670857</c:v>
                </c:pt>
                <c:pt idx="34">
                  <c:v>80.348302683277637</c:v>
                </c:pt>
                <c:pt idx="35">
                  <c:v>76.971177834822427</c:v>
                </c:pt>
                <c:pt idx="36">
                  <c:v>73.205998267755902</c:v>
                </c:pt>
                <c:pt idx="37">
                  <c:v>69.482770562160866</c:v>
                </c:pt>
                <c:pt idx="38">
                  <c:v>66.231501298120122</c:v>
                </c:pt>
                <c:pt idx="39">
                  <c:v>63.431214544897948</c:v>
                </c:pt>
                <c:pt idx="40">
                  <c:v>60.882638960504728</c:v>
                </c:pt>
                <c:pt idx="41">
                  <c:v>58.323575410743629</c:v>
                </c:pt>
                <c:pt idx="42">
                  <c:v>55.177185800381629</c:v>
                </c:pt>
                <c:pt idx="43">
                  <c:v>51.08687930691103</c:v>
                </c:pt>
                <c:pt idx="44">
                  <c:v>47.069988571015543</c:v>
                </c:pt>
                <c:pt idx="45">
                  <c:v>43.126513592695169</c:v>
                </c:pt>
                <c:pt idx="46">
                  <c:v>39.151574718271171</c:v>
                </c:pt>
                <c:pt idx="47">
                  <c:v>36.833734371971161</c:v>
                </c:pt>
                <c:pt idx="48">
                  <c:v>33.886616103598755</c:v>
                </c:pt>
                <c:pt idx="49">
                  <c:v>30.488515324407793</c:v>
                </c:pt>
                <c:pt idx="50">
                  <c:v>26.99602285690597</c:v>
                </c:pt>
                <c:pt idx="51">
                  <c:v>23.639873939186504</c:v>
                </c:pt>
                <c:pt idx="52">
                  <c:v>20.79763532449283</c:v>
                </c:pt>
                <c:pt idx="53">
                  <c:v>17.294654891623136</c:v>
                </c:pt>
                <c:pt idx="54">
                  <c:v>15.658532294234893</c:v>
                </c:pt>
                <c:pt idx="55">
                  <c:v>13.91753004316792</c:v>
                </c:pt>
                <c:pt idx="56">
                  <c:v>11.977256450111351</c:v>
                </c:pt>
                <c:pt idx="57">
                  <c:v>10.152350476101391</c:v>
                </c:pt>
                <c:pt idx="58">
                  <c:v>8.2330528137805707</c:v>
                </c:pt>
                <c:pt idx="59">
                  <c:v>6.81717748911767</c:v>
                </c:pt>
                <c:pt idx="60">
                  <c:v>5.4537419912941356</c:v>
                </c:pt>
                <c:pt idx="61">
                  <c:v>4.6566566233357616</c:v>
                </c:pt>
                <c:pt idx="62">
                  <c:v>3.8700592207452615</c:v>
                </c:pt>
                <c:pt idx="63">
                  <c:v>3.1149257142583813</c:v>
                </c:pt>
                <c:pt idx="64">
                  <c:v>2.485647792185981</c:v>
                </c:pt>
                <c:pt idx="65">
                  <c:v>2.1185690043104142</c:v>
                </c:pt>
                <c:pt idx="66">
                  <c:v>1.7305142856991007</c:v>
                </c:pt>
                <c:pt idx="67">
                  <c:v>1.3739234631914072</c:v>
                </c:pt>
                <c:pt idx="68">
                  <c:v>1.0697724675230804</c:v>
                </c:pt>
                <c:pt idx="69">
                  <c:v>0.87050112553348702</c:v>
                </c:pt>
                <c:pt idx="70">
                  <c:v>0.58732606060090697</c:v>
                </c:pt>
                <c:pt idx="71">
                  <c:v>0.33561489177194681</c:v>
                </c:pt>
                <c:pt idx="72">
                  <c:v>0.18878337662172007</c:v>
                </c:pt>
                <c:pt idx="73">
                  <c:v>7.3415757575113372E-2</c:v>
                </c:pt>
                <c:pt idx="74">
                  <c:v>4.1951861471493351E-2</c:v>
                </c:pt>
                <c:pt idx="75">
                  <c:v>4.1951861471493351E-2</c:v>
                </c:pt>
                <c:pt idx="76">
                  <c:v>2.0975930735746676E-2</c:v>
                </c:pt>
                <c:pt idx="77">
                  <c:v>2.0975930735746676E-2</c:v>
                </c:pt>
                <c:pt idx="78">
                  <c:v>2.0975930735746676E-2</c:v>
                </c:pt>
                <c:pt idx="79">
                  <c:v>1.0487965367873338E-2</c:v>
                </c:pt>
                <c:pt idx="80">
                  <c:v>1.0487965367873338E-2</c:v>
                </c:pt>
                <c:pt idx="81">
                  <c:v>1.0487965367873338E-2</c:v>
                </c:pt>
                <c:pt idx="82">
                  <c:v>1.0487965367873338E-2</c:v>
                </c:pt>
                <c:pt idx="83">
                  <c:v>1.0487965367873338E-2</c:v>
                </c:pt>
                <c:pt idx="84">
                  <c:v>1.0487965367873338E-2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D-4579-BFEB-3E80147DDC02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date'!$G$596:$G$694</c:f>
              <c:numCache>
                <c:formatCode>0</c:formatCode>
                <c:ptCount val="99"/>
                <c:pt idx="0">
                  <c:v>320.38258640167885</c:v>
                </c:pt>
                <c:pt idx="1">
                  <c:v>320.38258640167885</c:v>
                </c:pt>
                <c:pt idx="2">
                  <c:v>320.30732622164555</c:v>
                </c:pt>
                <c:pt idx="3">
                  <c:v>318.55125535420228</c:v>
                </c:pt>
                <c:pt idx="4">
                  <c:v>314.81333307921602</c:v>
                </c:pt>
                <c:pt idx="5">
                  <c:v>312.02870641798461</c:v>
                </c:pt>
                <c:pt idx="6">
                  <c:v>308.11517705625397</c:v>
                </c:pt>
                <c:pt idx="7">
                  <c:v>303.77517334100139</c:v>
                </c:pt>
                <c:pt idx="8">
                  <c:v>300.76476613967014</c:v>
                </c:pt>
                <c:pt idx="9">
                  <c:v>297.30279785813917</c:v>
                </c:pt>
                <c:pt idx="10">
                  <c:v>293.86591630328604</c:v>
                </c:pt>
                <c:pt idx="11">
                  <c:v>289.60117276806676</c:v>
                </c:pt>
                <c:pt idx="12">
                  <c:v>287.11758682696848</c:v>
                </c:pt>
                <c:pt idx="13">
                  <c:v>284.00683271892615</c:v>
                </c:pt>
                <c:pt idx="14">
                  <c:v>281.49816005115014</c:v>
                </c:pt>
                <c:pt idx="15">
                  <c:v>277.35885014931961</c:v>
                </c:pt>
                <c:pt idx="16">
                  <c:v>273.21954024748914</c:v>
                </c:pt>
                <c:pt idx="17">
                  <c:v>269.23075070572526</c:v>
                </c:pt>
                <c:pt idx="18">
                  <c:v>266.0196496909719</c:v>
                </c:pt>
                <c:pt idx="19">
                  <c:v>263.66149738326243</c:v>
                </c:pt>
                <c:pt idx="20">
                  <c:v>259.47201402807644</c:v>
                </c:pt>
                <c:pt idx="21">
                  <c:v>255.50831121299026</c:v>
                </c:pt>
                <c:pt idx="22">
                  <c:v>250.69165969086026</c:v>
                </c:pt>
                <c:pt idx="23">
                  <c:v>246.6025232423853</c:v>
                </c:pt>
                <c:pt idx="24">
                  <c:v>242.93986114743228</c:v>
                </c:pt>
                <c:pt idx="25">
                  <c:v>238.82563797227957</c:v>
                </c:pt>
                <c:pt idx="26">
                  <c:v>235.84031749762607</c:v>
                </c:pt>
                <c:pt idx="27">
                  <c:v>232.4536093961284</c:v>
                </c:pt>
                <c:pt idx="28">
                  <c:v>227.260656973832</c:v>
                </c:pt>
                <c:pt idx="29">
                  <c:v>222.29348509163543</c:v>
                </c:pt>
                <c:pt idx="30">
                  <c:v>215.99671669551756</c:v>
                </c:pt>
                <c:pt idx="31">
                  <c:v>209.64977484604415</c:v>
                </c:pt>
                <c:pt idx="32">
                  <c:v>202.75092500966002</c:v>
                </c:pt>
                <c:pt idx="33">
                  <c:v>198.28548766101866</c:v>
                </c:pt>
                <c:pt idx="34">
                  <c:v>192.18941307832287</c:v>
                </c:pt>
                <c:pt idx="35">
                  <c:v>184.111487088084</c:v>
                </c:pt>
                <c:pt idx="36">
                  <c:v>175.10535221076802</c:v>
                </c:pt>
                <c:pt idx="37">
                  <c:v>166.19956424016303</c:v>
                </c:pt>
                <c:pt idx="38">
                  <c:v>158.42267897005729</c:v>
                </c:pt>
                <c:pt idx="39">
                  <c:v>151.72452294709527</c:v>
                </c:pt>
                <c:pt idx="40">
                  <c:v>145.62844836439947</c:v>
                </c:pt>
                <c:pt idx="41">
                  <c:v>139.50728705502593</c:v>
                </c:pt>
                <c:pt idx="42">
                  <c:v>131.98126905169778</c:v>
                </c:pt>
                <c:pt idx="43">
                  <c:v>122.1974456473712</c:v>
                </c:pt>
                <c:pt idx="44">
                  <c:v>112.58922932978894</c:v>
                </c:pt>
                <c:pt idx="45">
                  <c:v>103.15662009895101</c:v>
                </c:pt>
                <c:pt idx="46">
                  <c:v>93.648750688079787</c:v>
                </c:pt>
                <c:pt idx="47">
                  <c:v>88.104584092294729</c:v>
                </c:pt>
                <c:pt idx="48">
                  <c:v>81.055213895844048</c:v>
                </c:pt>
                <c:pt idx="49">
                  <c:v>72.927114452249654</c:v>
                </c:pt>
                <c:pt idx="50">
                  <c:v>64.573234468555427</c:v>
                </c:pt>
                <c:pt idx="51">
                  <c:v>56.545481931672072</c:v>
                </c:pt>
                <c:pt idx="52">
                  <c:v>49.746979001998987</c:v>
                </c:pt>
                <c:pt idx="53">
                  <c:v>41.368012291626997</c:v>
                </c:pt>
                <c:pt idx="54">
                  <c:v>37.454482929896365</c:v>
                </c:pt>
                <c:pt idx="55">
                  <c:v>33.290086301388129</c:v>
                </c:pt>
                <c:pt idx="56">
                  <c:v>28.649041866002445</c:v>
                </c:pt>
                <c:pt idx="57">
                  <c:v>24.283951424072125</c:v>
                </c:pt>
                <c:pt idx="58">
                  <c:v>19.693080442041961</c:v>
                </c:pt>
                <c:pt idx="59">
                  <c:v>16.3063723405443</c:v>
                </c:pt>
                <c:pt idx="60">
                  <c:v>13.045097872435438</c:v>
                </c:pt>
                <c:pt idx="61">
                  <c:v>11.138506644925643</c:v>
                </c:pt>
                <c:pt idx="62">
                  <c:v>9.2570021440936099</c:v>
                </c:pt>
                <c:pt idx="63">
                  <c:v>7.4507578232948566</c:v>
                </c:pt>
                <c:pt idx="64">
                  <c:v>5.9455542226292284</c:v>
                </c:pt>
                <c:pt idx="65">
                  <c:v>5.0675187889076128</c:v>
                </c:pt>
                <c:pt idx="66">
                  <c:v>4.139309901830476</c:v>
                </c:pt>
                <c:pt idx="67">
                  <c:v>3.28636119478662</c:v>
                </c:pt>
                <c:pt idx="68">
                  <c:v>2.558846121131567</c:v>
                </c:pt>
                <c:pt idx="69">
                  <c:v>2.0821983142541183</c:v>
                </c:pt>
                <c:pt idx="70">
                  <c:v>1.4048566939545857</c:v>
                </c:pt>
                <c:pt idx="71">
                  <c:v>0.80277525368833469</c:v>
                </c:pt>
                <c:pt idx="72">
                  <c:v>0.45156108019968827</c:v>
                </c:pt>
                <c:pt idx="73">
                  <c:v>0.17560708674432321</c:v>
                </c:pt>
                <c:pt idx="74">
                  <c:v>0.10034690671104184</c:v>
                </c:pt>
                <c:pt idx="75">
                  <c:v>0.10034690671104184</c:v>
                </c:pt>
                <c:pt idx="76">
                  <c:v>5.0173453355520918E-2</c:v>
                </c:pt>
                <c:pt idx="77">
                  <c:v>5.0173453355520918E-2</c:v>
                </c:pt>
                <c:pt idx="78">
                  <c:v>5.0173453355520918E-2</c:v>
                </c:pt>
                <c:pt idx="79">
                  <c:v>2.5086726677760459E-2</c:v>
                </c:pt>
                <c:pt idx="80">
                  <c:v>2.5086726677760459E-2</c:v>
                </c:pt>
                <c:pt idx="81">
                  <c:v>2.5086726677760459E-2</c:v>
                </c:pt>
                <c:pt idx="82">
                  <c:v>2.5086726677760459E-2</c:v>
                </c:pt>
                <c:pt idx="83">
                  <c:v>2.5086726677760459E-2</c:v>
                </c:pt>
                <c:pt idx="84">
                  <c:v>2.5086726677760459E-2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D-4579-BFEB-3E80147DDC02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date'!$B$596:$B$694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date'!$H$596:$H$694</c:f>
              <c:numCache>
                <c:formatCode>0</c:formatCode>
                <c:ptCount val="99"/>
                <c:pt idx="0">
                  <c:v>276.47907170479061</c:v>
                </c:pt>
                <c:pt idx="1">
                  <c:v>276.47907170479061</c:v>
                </c:pt>
                <c:pt idx="2">
                  <c:v>276.41412477697645</c:v>
                </c:pt>
                <c:pt idx="3">
                  <c:v>274.89869646131319</c:v>
                </c:pt>
                <c:pt idx="4">
                  <c:v>271.67299904654431</c:v>
                </c:pt>
                <c:pt idx="5">
                  <c:v>269.26996271742115</c:v>
                </c:pt>
                <c:pt idx="6">
                  <c:v>265.8927224710859</c:v>
                </c:pt>
                <c:pt idx="7">
                  <c:v>262.14744963380389</c:v>
                </c:pt>
                <c:pt idx="8">
                  <c:v>259.5495725212383</c:v>
                </c:pt>
                <c:pt idx="9">
                  <c:v>256.56201384178792</c:v>
                </c:pt>
                <c:pt idx="10">
                  <c:v>253.59610413827556</c:v>
                </c:pt>
                <c:pt idx="11">
                  <c:v>249.91577822880765</c:v>
                </c:pt>
                <c:pt idx="12">
                  <c:v>247.77252961094106</c:v>
                </c:pt>
                <c:pt idx="13">
                  <c:v>245.08805659462331</c:v>
                </c:pt>
                <c:pt idx="14">
                  <c:v>242.92315900081869</c:v>
                </c:pt>
                <c:pt idx="15">
                  <c:v>239.35107797104101</c:v>
                </c:pt>
                <c:pt idx="16">
                  <c:v>235.77899694126336</c:v>
                </c:pt>
                <c:pt idx="17">
                  <c:v>232.33680976711398</c:v>
                </c:pt>
                <c:pt idx="18">
                  <c:v>229.56574084704405</c:v>
                </c:pt>
                <c:pt idx="19">
                  <c:v>227.5307371088677</c:v>
                </c:pt>
                <c:pt idx="20">
                  <c:v>223.91535812721392</c:v>
                </c:pt>
                <c:pt idx="21">
                  <c:v>220.4948199290026</c:v>
                </c:pt>
                <c:pt idx="22">
                  <c:v>216.33821654889769</c:v>
                </c:pt>
                <c:pt idx="23">
                  <c:v>212.80943347099614</c:v>
                </c:pt>
                <c:pt idx="24">
                  <c:v>209.64868298404136</c:v>
                </c:pt>
                <c:pt idx="25">
                  <c:v>206.09825093020174</c:v>
                </c:pt>
                <c:pt idx="26">
                  <c:v>203.52202279357422</c:v>
                </c:pt>
                <c:pt idx="27">
                  <c:v>200.59941104193797</c:v>
                </c:pt>
                <c:pt idx="28">
                  <c:v>196.11807302276236</c:v>
                </c:pt>
                <c:pt idx="29">
                  <c:v>191.83157578702918</c:v>
                </c:pt>
                <c:pt idx="30">
                  <c:v>186.39768282657951</c:v>
                </c:pt>
                <c:pt idx="31">
                  <c:v>180.92049191425377</c:v>
                </c:pt>
                <c:pt idx="32">
                  <c:v>174.96702353129103</c:v>
                </c:pt>
                <c:pt idx="33">
                  <c:v>171.11350581431876</c:v>
                </c:pt>
                <c:pt idx="34">
                  <c:v>165.85280466137348</c:v>
                </c:pt>
                <c:pt idx="35">
                  <c:v>158.88183440932255</c:v>
                </c:pt>
                <c:pt idx="36">
                  <c:v>151.10985204756389</c:v>
                </c:pt>
                <c:pt idx="37">
                  <c:v>143.4244655895574</c:v>
                </c:pt>
                <c:pt idx="38">
                  <c:v>136.71328304876303</c:v>
                </c:pt>
                <c:pt idx="39">
                  <c:v>130.93300647330463</c:v>
                </c:pt>
                <c:pt idx="40">
                  <c:v>125.67230532035936</c:v>
                </c:pt>
                <c:pt idx="41">
                  <c:v>120.38995519147603</c:v>
                </c:pt>
                <c:pt idx="42">
                  <c:v>113.89526241006212</c:v>
                </c:pt>
                <c:pt idx="43">
                  <c:v>105.45216179422403</c:v>
                </c:pt>
                <c:pt idx="44">
                  <c:v>97.160604009952252</c:v>
                </c:pt>
                <c:pt idx="45">
                  <c:v>89.020589057246809</c:v>
                </c:pt>
                <c:pt idx="46">
                  <c:v>80.815627176727219</c:v>
                </c:pt>
                <c:pt idx="47">
                  <c:v>76.031203494418961</c:v>
                </c:pt>
                <c:pt idx="48">
                  <c:v>69.947841255827925</c:v>
                </c:pt>
                <c:pt idx="49">
                  <c:v>62.933573051900893</c:v>
                </c:pt>
                <c:pt idx="50">
                  <c:v>55.724464064531439</c:v>
                </c:pt>
                <c:pt idx="51">
                  <c:v>48.796791764356591</c:v>
                </c:pt>
                <c:pt idx="52">
                  <c:v>42.929919285146013</c:v>
                </c:pt>
                <c:pt idx="53">
                  <c:v>35.699161321838517</c:v>
                </c:pt>
                <c:pt idx="54">
                  <c:v>32.321921075503276</c:v>
                </c:pt>
                <c:pt idx="55">
                  <c:v>28.728191069787574</c:v>
                </c:pt>
                <c:pt idx="56">
                  <c:v>24.72313052124899</c:v>
                </c:pt>
                <c:pt idx="57">
                  <c:v>20.956208708028917</c:v>
                </c:pt>
                <c:pt idx="58">
                  <c:v>16.994446111366425</c:v>
                </c:pt>
                <c:pt idx="59">
                  <c:v>14.071834359730161</c:v>
                </c:pt>
                <c:pt idx="60">
                  <c:v>11.25746748778413</c:v>
                </c:pt>
                <c:pt idx="61">
                  <c:v>9.6121453164926027</c:v>
                </c:pt>
                <c:pt idx="62">
                  <c:v>7.9884721211391225</c:v>
                </c:pt>
                <c:pt idx="63">
                  <c:v>6.4297458535997816</c:v>
                </c:pt>
                <c:pt idx="64">
                  <c:v>5.1308072973169976</c:v>
                </c:pt>
                <c:pt idx="65">
                  <c:v>4.3730931394853734</c:v>
                </c:pt>
                <c:pt idx="66">
                  <c:v>3.5720810297776562</c:v>
                </c:pt>
                <c:pt idx="67">
                  <c:v>2.8360158478840787</c:v>
                </c:pt>
                <c:pt idx="68">
                  <c:v>2.208195545680733</c:v>
                </c:pt>
                <c:pt idx="69">
                  <c:v>1.7968650028578514</c:v>
                </c:pt>
                <c:pt idx="70">
                  <c:v>1.2123426525305985</c:v>
                </c:pt>
                <c:pt idx="71">
                  <c:v>0.69276723001748486</c:v>
                </c:pt>
                <c:pt idx="72">
                  <c:v>0.38968156688483524</c:v>
                </c:pt>
                <c:pt idx="73">
                  <c:v>0.15154283156632481</c:v>
                </c:pt>
                <c:pt idx="74">
                  <c:v>8.6595903752185607E-2</c:v>
                </c:pt>
                <c:pt idx="75">
                  <c:v>8.6595903752185607E-2</c:v>
                </c:pt>
                <c:pt idx="76">
                  <c:v>4.3297951876092804E-2</c:v>
                </c:pt>
                <c:pt idx="77">
                  <c:v>4.3297951876092804E-2</c:v>
                </c:pt>
                <c:pt idx="78">
                  <c:v>4.3297951876092804E-2</c:v>
                </c:pt>
                <c:pt idx="79">
                  <c:v>2.1648975938046402E-2</c:v>
                </c:pt>
                <c:pt idx="80">
                  <c:v>2.1648975938046402E-2</c:v>
                </c:pt>
                <c:pt idx="81">
                  <c:v>2.1648975938046402E-2</c:v>
                </c:pt>
                <c:pt idx="82">
                  <c:v>2.1648975938046402E-2</c:v>
                </c:pt>
                <c:pt idx="83">
                  <c:v>2.1648975938046402E-2</c:v>
                </c:pt>
                <c:pt idx="84">
                  <c:v>2.1648975938046402E-2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3D-4579-BFEB-3E80147DD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30840"/>
        <c:axId val="727237400"/>
      </c:lineChart>
      <c:dateAx>
        <c:axId val="727230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7400"/>
        <c:crosses val="autoZero"/>
        <c:auto val="1"/>
        <c:lblOffset val="100"/>
        <c:baseTimeUnit val="days"/>
      </c:dateAx>
      <c:valAx>
        <c:axId val="72723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3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Denbighshire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date'!$C$695:$C$793</c:f>
              <c:numCache>
                <c:formatCode>General</c:formatCode>
                <c:ptCount val="99"/>
                <c:pt idx="0">
                  <c:v>473</c:v>
                </c:pt>
                <c:pt idx="1">
                  <c:v>473</c:v>
                </c:pt>
                <c:pt idx="2">
                  <c:v>473</c:v>
                </c:pt>
                <c:pt idx="3">
                  <c:v>466</c:v>
                </c:pt>
                <c:pt idx="4">
                  <c:v>451</c:v>
                </c:pt>
                <c:pt idx="5">
                  <c:v>445</c:v>
                </c:pt>
                <c:pt idx="6">
                  <c:v>425</c:v>
                </c:pt>
                <c:pt idx="7">
                  <c:v>408</c:v>
                </c:pt>
                <c:pt idx="8">
                  <c:v>394</c:v>
                </c:pt>
                <c:pt idx="9">
                  <c:v>384</c:v>
                </c:pt>
                <c:pt idx="10">
                  <c:v>371</c:v>
                </c:pt>
                <c:pt idx="11">
                  <c:v>359</c:v>
                </c:pt>
                <c:pt idx="12">
                  <c:v>356</c:v>
                </c:pt>
                <c:pt idx="13">
                  <c:v>351</c:v>
                </c:pt>
                <c:pt idx="14">
                  <c:v>344</c:v>
                </c:pt>
                <c:pt idx="15">
                  <c:v>331</c:v>
                </c:pt>
                <c:pt idx="16">
                  <c:v>314</c:v>
                </c:pt>
                <c:pt idx="17">
                  <c:v>303</c:v>
                </c:pt>
                <c:pt idx="18">
                  <c:v>296</c:v>
                </c:pt>
                <c:pt idx="19">
                  <c:v>291</c:v>
                </c:pt>
                <c:pt idx="20">
                  <c:v>286</c:v>
                </c:pt>
                <c:pt idx="21">
                  <c:v>282</c:v>
                </c:pt>
                <c:pt idx="22">
                  <c:v>269</c:v>
                </c:pt>
                <c:pt idx="23">
                  <c:v>259</c:v>
                </c:pt>
                <c:pt idx="24">
                  <c:v>253</c:v>
                </c:pt>
                <c:pt idx="25">
                  <c:v>245</c:v>
                </c:pt>
                <c:pt idx="26">
                  <c:v>240</c:v>
                </c:pt>
                <c:pt idx="27">
                  <c:v>237</c:v>
                </c:pt>
                <c:pt idx="28">
                  <c:v>230</c:v>
                </c:pt>
                <c:pt idx="29">
                  <c:v>222</c:v>
                </c:pt>
                <c:pt idx="30">
                  <c:v>217</c:v>
                </c:pt>
                <c:pt idx="31">
                  <c:v>213</c:v>
                </c:pt>
                <c:pt idx="32">
                  <c:v>198</c:v>
                </c:pt>
                <c:pt idx="33">
                  <c:v>192</c:v>
                </c:pt>
                <c:pt idx="34">
                  <c:v>179</c:v>
                </c:pt>
                <c:pt idx="35">
                  <c:v>165</c:v>
                </c:pt>
                <c:pt idx="36">
                  <c:v>156</c:v>
                </c:pt>
                <c:pt idx="37">
                  <c:v>148</c:v>
                </c:pt>
                <c:pt idx="38">
                  <c:v>133</c:v>
                </c:pt>
                <c:pt idx="39">
                  <c:v>126</c:v>
                </c:pt>
                <c:pt idx="40">
                  <c:v>114</c:v>
                </c:pt>
                <c:pt idx="41">
                  <c:v>110</c:v>
                </c:pt>
                <c:pt idx="42">
                  <c:v>96</c:v>
                </c:pt>
                <c:pt idx="43">
                  <c:v>85</c:v>
                </c:pt>
                <c:pt idx="44">
                  <c:v>76</c:v>
                </c:pt>
                <c:pt idx="45">
                  <c:v>61</c:v>
                </c:pt>
                <c:pt idx="46">
                  <c:v>49</c:v>
                </c:pt>
                <c:pt idx="47">
                  <c:v>45</c:v>
                </c:pt>
                <c:pt idx="48">
                  <c:v>45</c:v>
                </c:pt>
                <c:pt idx="49">
                  <c:v>35</c:v>
                </c:pt>
                <c:pt idx="50">
                  <c:v>28</c:v>
                </c:pt>
                <c:pt idx="51">
                  <c:v>22</c:v>
                </c:pt>
                <c:pt idx="52">
                  <c:v>22</c:v>
                </c:pt>
                <c:pt idx="53">
                  <c:v>15</c:v>
                </c:pt>
                <c:pt idx="54">
                  <c:v>14</c:v>
                </c:pt>
                <c:pt idx="55">
                  <c:v>12</c:v>
                </c:pt>
                <c:pt idx="56">
                  <c:v>9</c:v>
                </c:pt>
                <c:pt idx="57">
                  <c:v>7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D-4714-821B-901091E90F51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date'!$F$695:$F$793</c:f>
              <c:numCache>
                <c:formatCode>0</c:formatCode>
                <c:ptCount val="99"/>
                <c:pt idx="0">
                  <c:v>146.42229280985893</c:v>
                </c:pt>
                <c:pt idx="1">
                  <c:v>146.42229280985893</c:v>
                </c:pt>
                <c:pt idx="2">
                  <c:v>146.38789715733137</c:v>
                </c:pt>
                <c:pt idx="3">
                  <c:v>145.5853319316881</c:v>
                </c:pt>
                <c:pt idx="4">
                  <c:v>143.87701452281888</c:v>
                </c:pt>
                <c:pt idx="5">
                  <c:v>142.60437537929883</c:v>
                </c:pt>
                <c:pt idx="6">
                  <c:v>140.81580144786528</c:v>
                </c:pt>
                <c:pt idx="7">
                  <c:v>138.83231881877549</c:v>
                </c:pt>
                <c:pt idx="8">
                  <c:v>137.45649271767277</c:v>
                </c:pt>
                <c:pt idx="9">
                  <c:v>135.87429270140461</c:v>
                </c:pt>
                <c:pt idx="10">
                  <c:v>134.30355790264565</c:v>
                </c:pt>
                <c:pt idx="11">
                  <c:v>132.35447092608345</c:v>
                </c:pt>
                <c:pt idx="12">
                  <c:v>131.21941439267368</c:v>
                </c:pt>
                <c:pt idx="13">
                  <c:v>129.79772742153418</c:v>
                </c:pt>
                <c:pt idx="14">
                  <c:v>128.65120567061524</c:v>
                </c:pt>
                <c:pt idx="15">
                  <c:v>126.75944478159897</c:v>
                </c:pt>
                <c:pt idx="16">
                  <c:v>124.8676838925827</c:v>
                </c:pt>
                <c:pt idx="17">
                  <c:v>123.04471430862158</c:v>
                </c:pt>
                <c:pt idx="18">
                  <c:v>121.57716646744532</c:v>
                </c:pt>
                <c:pt idx="19">
                  <c:v>120.49943602158152</c:v>
                </c:pt>
                <c:pt idx="20">
                  <c:v>118.58474469754687</c:v>
                </c:pt>
                <c:pt idx="21">
                  <c:v>116.77324033109493</c:v>
                </c:pt>
                <c:pt idx="22">
                  <c:v>114.57191856933055</c:v>
                </c:pt>
                <c:pt idx="23">
                  <c:v>112.70308811533266</c:v>
                </c:pt>
                <c:pt idx="24">
                  <c:v>111.02916635899099</c:v>
                </c:pt>
                <c:pt idx="25">
                  <c:v>109.14887068748392</c:v>
                </c:pt>
                <c:pt idx="26">
                  <c:v>107.78450980389037</c:v>
                </c:pt>
                <c:pt idx="27">
                  <c:v>106.23670544014979</c:v>
                </c:pt>
                <c:pt idx="28">
                  <c:v>103.86340541574756</c:v>
                </c:pt>
                <c:pt idx="29">
                  <c:v>101.59329234892805</c:v>
                </c:pt>
                <c:pt idx="30">
                  <c:v>98.71552275412148</c:v>
                </c:pt>
                <c:pt idx="31">
                  <c:v>95.814822724296548</c:v>
                </c:pt>
                <c:pt idx="32">
                  <c:v>92.661887909269439</c:v>
                </c:pt>
                <c:pt idx="33">
                  <c:v>90.621079192633701</c:v>
                </c:pt>
                <c:pt idx="34">
                  <c:v>87.835031337900659</c:v>
                </c:pt>
                <c:pt idx="35">
                  <c:v>84.143231299941647</c:v>
                </c:pt>
                <c:pt idx="36">
                  <c:v>80.027218214142621</c:v>
                </c:pt>
                <c:pt idx="37">
                  <c:v>75.957065998380358</c:v>
                </c:pt>
                <c:pt idx="38">
                  <c:v>72.402848570531617</c:v>
                </c:pt>
                <c:pt idx="39">
                  <c:v>69.341635495578018</c:v>
                </c:pt>
                <c:pt idx="40">
                  <c:v>66.555587640844976</c:v>
                </c:pt>
                <c:pt idx="41">
                  <c:v>63.758074568602737</c:v>
                </c:pt>
                <c:pt idx="42">
                  <c:v>60.318509315845894</c:v>
                </c:pt>
                <c:pt idx="43">
                  <c:v>55.847074487261992</c:v>
                </c:pt>
                <c:pt idx="44">
                  <c:v>51.455896181242416</c:v>
                </c:pt>
                <c:pt idx="45">
                  <c:v>47.144974397787173</c:v>
                </c:pt>
                <c:pt idx="46">
                  <c:v>42.799656961804352</c:v>
                </c:pt>
                <c:pt idx="47">
                  <c:v>40.26584389227348</c:v>
                </c:pt>
                <c:pt idx="48">
                  <c:v>37.044117772191235</c:v>
                </c:pt>
                <c:pt idx="49">
                  <c:v>33.329387299213842</c:v>
                </c:pt>
                <c:pt idx="50">
                  <c:v>29.511469868653741</c:v>
                </c:pt>
                <c:pt idx="51">
                  <c:v>25.842600265713106</c:v>
                </c:pt>
                <c:pt idx="52">
                  <c:v>22.735526320722752</c:v>
                </c:pt>
                <c:pt idx="53">
                  <c:v>18.906143672653464</c:v>
                </c:pt>
                <c:pt idx="54">
                  <c:v>17.117569741219903</c:v>
                </c:pt>
                <c:pt idx="55">
                  <c:v>15.214343634694449</c:v>
                </c:pt>
                <c:pt idx="56">
                  <c:v>13.093278395494394</c:v>
                </c:pt>
                <c:pt idx="57">
                  <c:v>11.098330548895424</c:v>
                </c:pt>
                <c:pt idx="58">
                  <c:v>9.0001957447137482</c:v>
                </c:pt>
                <c:pt idx="59">
                  <c:v>7.4523913809731663</c:v>
                </c:pt>
                <c:pt idx="60">
                  <c:v>5.9619131047785334</c:v>
                </c:pt>
                <c:pt idx="61">
                  <c:v>5.0905565740801322</c:v>
                </c:pt>
                <c:pt idx="62">
                  <c:v>4.2306652608909205</c:v>
                </c:pt>
                <c:pt idx="63">
                  <c:v>3.4051696002292777</c:v>
                </c:pt>
                <c:pt idx="64">
                  <c:v>2.7172565496779084</c:v>
                </c:pt>
                <c:pt idx="65">
                  <c:v>2.3159739368562766</c:v>
                </c:pt>
                <c:pt idx="66">
                  <c:v>1.8917608890162654</c:v>
                </c:pt>
                <c:pt idx="67">
                  <c:v>1.5019434937038227</c:v>
                </c:pt>
                <c:pt idx="68">
                  <c:v>1.1694521859373277</c:v>
                </c:pt>
                <c:pt idx="69">
                  <c:v>0.95161305326272749</c:v>
                </c:pt>
                <c:pt idx="70">
                  <c:v>0.64205218051461133</c:v>
                </c:pt>
                <c:pt idx="71">
                  <c:v>0.36688696029406359</c:v>
                </c:pt>
                <c:pt idx="72">
                  <c:v>0.20637391516541076</c:v>
                </c:pt>
                <c:pt idx="73">
                  <c:v>8.0256522564326416E-2</c:v>
                </c:pt>
                <c:pt idx="74">
                  <c:v>4.5860870036757949E-2</c:v>
                </c:pt>
                <c:pt idx="75">
                  <c:v>4.5860870036757949E-2</c:v>
                </c:pt>
                <c:pt idx="76">
                  <c:v>2.2930435018378974E-2</c:v>
                </c:pt>
                <c:pt idx="77">
                  <c:v>2.2930435018378974E-2</c:v>
                </c:pt>
                <c:pt idx="78">
                  <c:v>2.2930435018378974E-2</c:v>
                </c:pt>
                <c:pt idx="79">
                  <c:v>1.1465217509189487E-2</c:v>
                </c:pt>
                <c:pt idx="80">
                  <c:v>1.1465217509189487E-2</c:v>
                </c:pt>
                <c:pt idx="81">
                  <c:v>1.1465217509189487E-2</c:v>
                </c:pt>
                <c:pt idx="82">
                  <c:v>1.1465217509189487E-2</c:v>
                </c:pt>
                <c:pt idx="83">
                  <c:v>1.1465217509189487E-2</c:v>
                </c:pt>
                <c:pt idx="84">
                  <c:v>1.1465217509189487E-2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D-4714-821B-901091E90F51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date'!$G$695:$G$793</c:f>
              <c:numCache>
                <c:formatCode>0</c:formatCode>
                <c:ptCount val="99"/>
                <c:pt idx="0">
                  <c:v>334.97656890885861</c:v>
                </c:pt>
                <c:pt idx="1">
                  <c:v>334.97656890885861</c:v>
                </c:pt>
                <c:pt idx="2">
                  <c:v>334.89788049708767</c:v>
                </c:pt>
                <c:pt idx="3">
                  <c:v>333.06181755576591</c:v>
                </c:pt>
                <c:pt idx="4">
                  <c:v>329.15362643780963</c:v>
                </c:pt>
                <c:pt idx="5">
                  <c:v>326.24215520228512</c:v>
                </c:pt>
                <c:pt idx="6">
                  <c:v>322.15035779019667</c:v>
                </c:pt>
                <c:pt idx="7">
                  <c:v>317.61265937807292</c:v>
                </c:pt>
                <c:pt idx="8">
                  <c:v>314.46512290723564</c:v>
                </c:pt>
                <c:pt idx="9">
                  <c:v>310.84545596577271</c:v>
                </c:pt>
                <c:pt idx="10">
                  <c:v>307.25201849490014</c:v>
                </c:pt>
                <c:pt idx="11">
                  <c:v>302.79300849454734</c:v>
                </c:pt>
                <c:pt idx="12">
                  <c:v>300.19629090610658</c:v>
                </c:pt>
                <c:pt idx="13">
                  <c:v>296.94383655290801</c:v>
                </c:pt>
                <c:pt idx="14">
                  <c:v>294.32088949387696</c:v>
                </c:pt>
                <c:pt idx="15">
                  <c:v>289.99302684647569</c:v>
                </c:pt>
                <c:pt idx="16">
                  <c:v>285.66516419907441</c:v>
                </c:pt>
                <c:pt idx="17">
                  <c:v>281.49467837521502</c:v>
                </c:pt>
                <c:pt idx="18">
                  <c:v>278.13730613965521</c:v>
                </c:pt>
                <c:pt idx="19">
                  <c:v>275.67173590416604</c:v>
                </c:pt>
                <c:pt idx="20">
                  <c:v>271.29141431558412</c:v>
                </c:pt>
                <c:pt idx="21">
                  <c:v>267.14715796231502</c:v>
                </c:pt>
                <c:pt idx="22">
                  <c:v>262.11109960897534</c:v>
                </c:pt>
                <c:pt idx="23">
                  <c:v>257.83569590275471</c:v>
                </c:pt>
                <c:pt idx="24">
                  <c:v>254.00619319656934</c:v>
                </c:pt>
                <c:pt idx="25">
                  <c:v>249.70456001975836</c:v>
                </c:pt>
                <c:pt idx="26">
                  <c:v>246.58325301951137</c:v>
                </c:pt>
                <c:pt idx="27">
                  <c:v>243.04227448981945</c:v>
                </c:pt>
                <c:pt idx="28">
                  <c:v>237.61277407762512</c:v>
                </c:pt>
                <c:pt idx="29">
                  <c:v>232.41933890074358</c:v>
                </c:pt>
                <c:pt idx="30">
                  <c:v>225.83574178257558</c:v>
                </c:pt>
                <c:pt idx="31">
                  <c:v>219.19968572322696</c:v>
                </c:pt>
                <c:pt idx="32">
                  <c:v>211.98658131089149</c:v>
                </c:pt>
                <c:pt idx="33">
                  <c:v>207.31773554581619</c:v>
                </c:pt>
                <c:pt idx="34">
                  <c:v>200.94397419237069</c:v>
                </c:pt>
                <c:pt idx="35">
                  <c:v>192.49808466229061</c:v>
                </c:pt>
                <c:pt idx="36">
                  <c:v>183.08170472036906</c:v>
                </c:pt>
                <c:pt idx="37">
                  <c:v>173.77024266080875</c:v>
                </c:pt>
                <c:pt idx="38">
                  <c:v>165.6391067778124</c:v>
                </c:pt>
                <c:pt idx="39">
                  <c:v>158.63583813019943</c:v>
                </c:pt>
                <c:pt idx="40">
                  <c:v>152.26207677675393</c:v>
                </c:pt>
                <c:pt idx="41">
                  <c:v>145.8620859527181</c:v>
                </c:pt>
                <c:pt idx="42">
                  <c:v>137.99324477562487</c:v>
                </c:pt>
                <c:pt idx="43">
                  <c:v>127.76375124540368</c:v>
                </c:pt>
                <c:pt idx="44">
                  <c:v>117.71786400931465</c:v>
                </c:pt>
                <c:pt idx="45">
                  <c:v>107.85558306735781</c:v>
                </c:pt>
                <c:pt idx="46">
                  <c:v>97.914613713630047</c:v>
                </c:pt>
                <c:pt idx="47">
                  <c:v>92.117900713171366</c:v>
                </c:pt>
                <c:pt idx="48">
                  <c:v>84.747419477294045</c:v>
                </c:pt>
                <c:pt idx="49">
                  <c:v>76.249071006033361</c:v>
                </c:pt>
                <c:pt idx="50">
                  <c:v>67.514657299459884</c:v>
                </c:pt>
                <c:pt idx="51">
                  <c:v>59.121226710560435</c:v>
                </c:pt>
                <c:pt idx="52">
                  <c:v>52.013040180586223</c:v>
                </c:pt>
                <c:pt idx="53">
                  <c:v>43.252397003422431</c:v>
                </c:pt>
                <c:pt idx="54">
                  <c:v>39.160599591333956</c:v>
                </c:pt>
                <c:pt idx="55">
                  <c:v>34.806507473342371</c:v>
                </c:pt>
                <c:pt idx="56">
                  <c:v>29.954055414134881</c:v>
                </c:pt>
                <c:pt idx="57">
                  <c:v>25.390127531420809</c:v>
                </c:pt>
                <c:pt idx="58">
                  <c:v>20.59013441339394</c:v>
                </c:pt>
                <c:pt idx="59">
                  <c:v>17.049155883701989</c:v>
                </c:pt>
                <c:pt idx="60">
                  <c:v>13.639324706961592</c:v>
                </c:pt>
                <c:pt idx="61">
                  <c:v>11.645884942097974</c:v>
                </c:pt>
                <c:pt idx="62">
                  <c:v>9.6786746478246677</c:v>
                </c:pt>
                <c:pt idx="63">
                  <c:v>7.7901527653222935</c:v>
                </c:pt>
                <c:pt idx="64">
                  <c:v>6.2163845299036486</c:v>
                </c:pt>
                <c:pt idx="65">
                  <c:v>5.2983530592427721</c:v>
                </c:pt>
                <c:pt idx="66">
                  <c:v>4.3278626474012745</c:v>
                </c:pt>
                <c:pt idx="67">
                  <c:v>3.4360606473307085</c:v>
                </c:pt>
                <c:pt idx="68">
                  <c:v>2.6754060002116966</c:v>
                </c:pt>
                <c:pt idx="69">
                  <c:v>2.1770460589957925</c:v>
                </c:pt>
                <c:pt idx="70">
                  <c:v>1.4688503530574022</c:v>
                </c:pt>
                <c:pt idx="71">
                  <c:v>0.83934305888994409</c:v>
                </c:pt>
                <c:pt idx="72">
                  <c:v>0.47213047062559355</c:v>
                </c:pt>
                <c:pt idx="73">
                  <c:v>0.18360629413217527</c:v>
                </c:pt>
                <c:pt idx="74">
                  <c:v>0.10491788236124301</c:v>
                </c:pt>
                <c:pt idx="75">
                  <c:v>0.10491788236124301</c:v>
                </c:pt>
                <c:pt idx="76">
                  <c:v>5.2458941180621506E-2</c:v>
                </c:pt>
                <c:pt idx="77">
                  <c:v>5.2458941180621506E-2</c:v>
                </c:pt>
                <c:pt idx="78">
                  <c:v>5.2458941180621506E-2</c:v>
                </c:pt>
                <c:pt idx="79">
                  <c:v>2.6229470590310753E-2</c:v>
                </c:pt>
                <c:pt idx="80">
                  <c:v>2.6229470590310753E-2</c:v>
                </c:pt>
                <c:pt idx="81">
                  <c:v>2.6229470590310753E-2</c:v>
                </c:pt>
                <c:pt idx="82">
                  <c:v>2.6229470590310753E-2</c:v>
                </c:pt>
                <c:pt idx="83">
                  <c:v>2.6229470590310753E-2</c:v>
                </c:pt>
                <c:pt idx="84">
                  <c:v>2.6229470590310753E-2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7D-4714-821B-901091E90F51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date'!$B$695:$B$793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date'!$H$695:$H$793</c:f>
              <c:numCache>
                <c:formatCode>0</c:formatCode>
                <c:ptCount val="99"/>
                <c:pt idx="0">
                  <c:v>261.2073046727258</c:v>
                </c:pt>
                <c:pt idx="1">
                  <c:v>261.2073046727258</c:v>
                </c:pt>
                <c:pt idx="2">
                  <c:v>261.14594519312215</c:v>
                </c:pt>
                <c:pt idx="3">
                  <c:v>259.71422400237037</c:v>
                </c:pt>
                <c:pt idx="4">
                  <c:v>256.66670318205587</c:v>
                </c:pt>
                <c:pt idx="5">
                  <c:v>254.39640243672093</c:v>
                </c:pt>
                <c:pt idx="6">
                  <c:v>251.2057094973313</c:v>
                </c:pt>
                <c:pt idx="7">
                  <c:v>247.66731284018763</c:v>
                </c:pt>
                <c:pt idx="8">
                  <c:v>245.21293365604177</c:v>
                </c:pt>
                <c:pt idx="9">
                  <c:v>242.39039759427399</c:v>
                </c:pt>
                <c:pt idx="10">
                  <c:v>239.5883146923741</c:v>
                </c:pt>
                <c:pt idx="11">
                  <c:v>236.11127751483411</c:v>
                </c:pt>
                <c:pt idx="12">
                  <c:v>234.08641468791376</c:v>
                </c:pt>
                <c:pt idx="13">
                  <c:v>231.55022286429633</c:v>
                </c:pt>
                <c:pt idx="14">
                  <c:v>229.50490687750809</c:v>
                </c:pt>
                <c:pt idx="15">
                  <c:v>226.1301354993075</c:v>
                </c:pt>
                <c:pt idx="16">
                  <c:v>222.75536412110691</c:v>
                </c:pt>
                <c:pt idx="17">
                  <c:v>219.50331170211362</c:v>
                </c:pt>
                <c:pt idx="18">
                  <c:v>216.88530723902468</c:v>
                </c:pt>
                <c:pt idx="19">
                  <c:v>214.96271021144372</c:v>
                </c:pt>
                <c:pt idx="20">
                  <c:v>211.54703251350739</c:v>
                </c:pt>
                <c:pt idx="21">
                  <c:v>208.31543325438196</c:v>
                </c:pt>
                <c:pt idx="22">
                  <c:v>204.38842655974855</c:v>
                </c:pt>
                <c:pt idx="23">
                  <c:v>201.05456150128373</c:v>
                </c:pt>
                <c:pt idx="24">
                  <c:v>198.06840016057288</c:v>
                </c:pt>
                <c:pt idx="25">
                  <c:v>194.71408194224017</c:v>
                </c:pt>
                <c:pt idx="26">
                  <c:v>192.28015591796219</c:v>
                </c:pt>
                <c:pt idx="27">
                  <c:v>189.51897933579806</c:v>
                </c:pt>
                <c:pt idx="28">
                  <c:v>185.2851752431464</c:v>
                </c:pt>
                <c:pt idx="29">
                  <c:v>181.23544958930569</c:v>
                </c:pt>
                <c:pt idx="30">
                  <c:v>176.10170646246723</c:v>
                </c:pt>
                <c:pt idx="31">
                  <c:v>170.92705701589298</c:v>
                </c:pt>
                <c:pt idx="32">
                  <c:v>165.30243805222534</c:v>
                </c:pt>
                <c:pt idx="33">
                  <c:v>161.66177559574226</c:v>
                </c:pt>
                <c:pt idx="34">
                  <c:v>156.69165774784685</c:v>
                </c:pt>
                <c:pt idx="35">
                  <c:v>150.10574027038874</c:v>
                </c:pt>
                <c:pt idx="36">
                  <c:v>142.76305587781897</c:v>
                </c:pt>
                <c:pt idx="37">
                  <c:v>135.50218412472071</c:v>
                </c:pt>
                <c:pt idx="38">
                  <c:v>129.16170456567718</c:v>
                </c:pt>
                <c:pt idx="39">
                  <c:v>123.70071088095258</c:v>
                </c:pt>
                <c:pt idx="40">
                  <c:v>118.73059303305718</c:v>
                </c:pt>
                <c:pt idx="41">
                  <c:v>113.74002202529387</c:v>
                </c:pt>
                <c:pt idx="42">
                  <c:v>107.60407406492916</c:v>
                </c:pt>
                <c:pt idx="43">
                  <c:v>99.627341716455035</c:v>
                </c:pt>
                <c:pt idx="44">
                  <c:v>91.79378148705608</c:v>
                </c:pt>
                <c:pt idx="45">
                  <c:v>84.103393376732313</c:v>
                </c:pt>
                <c:pt idx="46">
                  <c:v>76.351645786804895</c:v>
                </c:pt>
                <c:pt idx="47">
                  <c:v>71.831497456002893</c:v>
                </c:pt>
                <c:pt idx="48">
                  <c:v>66.084159533127945</c:v>
                </c:pt>
                <c:pt idx="49">
                  <c:v>59.457335735934059</c:v>
                </c:pt>
                <c:pt idx="50">
                  <c:v>52.646433499929223</c:v>
                </c:pt>
                <c:pt idx="51">
                  <c:v>46.101422342206867</c:v>
                </c:pt>
                <c:pt idx="52">
                  <c:v>40.558616018010746</c:v>
                </c:pt>
                <c:pt idx="53">
                  <c:v>33.727260622138033</c:v>
                </c:pt>
                <c:pt idx="54">
                  <c:v>30.53656768274838</c:v>
                </c:pt>
                <c:pt idx="55">
                  <c:v>27.141343144679908</c:v>
                </c:pt>
                <c:pt idx="56">
                  <c:v>23.35750856912167</c:v>
                </c:pt>
                <c:pt idx="57">
                  <c:v>19.798658752110136</c:v>
                </c:pt>
                <c:pt idx="58">
                  <c:v>16.055730496287662</c:v>
                </c:pt>
                <c:pt idx="59">
                  <c:v>13.294553914123542</c:v>
                </c:pt>
                <c:pt idx="60">
                  <c:v>10.635643131298833</c:v>
                </c:pt>
                <c:pt idx="61">
                  <c:v>9.0812029813397732</c:v>
                </c:pt>
                <c:pt idx="62">
                  <c:v>7.5472159912485957</c:v>
                </c:pt>
                <c:pt idx="63">
                  <c:v>6.0745884807610642</c:v>
                </c:pt>
                <c:pt idx="64">
                  <c:v>4.8473988886881223</c:v>
                </c:pt>
                <c:pt idx="65">
                  <c:v>4.1315382933122393</c:v>
                </c:pt>
                <c:pt idx="66">
                  <c:v>3.3747713782005913</c:v>
                </c:pt>
                <c:pt idx="67">
                  <c:v>2.6793639426925906</c:v>
                </c:pt>
                <c:pt idx="68">
                  <c:v>2.086222306524002</c:v>
                </c:pt>
                <c:pt idx="69">
                  <c:v>1.6976122690342368</c:v>
                </c:pt>
                <c:pt idx="70">
                  <c:v>1.1453769526014128</c:v>
                </c:pt>
                <c:pt idx="71">
                  <c:v>0.65450111577223591</c:v>
                </c:pt>
                <c:pt idx="72">
                  <c:v>0.36815687762188271</c:v>
                </c:pt>
                <c:pt idx="73">
                  <c:v>0.1431721190751766</c:v>
                </c:pt>
                <c:pt idx="74">
                  <c:v>8.1812639471529489E-2</c:v>
                </c:pt>
                <c:pt idx="75">
                  <c:v>8.1812639471529489E-2</c:v>
                </c:pt>
                <c:pt idx="76">
                  <c:v>4.0906319735764744E-2</c:v>
                </c:pt>
                <c:pt idx="77">
                  <c:v>4.0906319735764744E-2</c:v>
                </c:pt>
                <c:pt idx="78">
                  <c:v>4.0906319735764744E-2</c:v>
                </c:pt>
                <c:pt idx="79">
                  <c:v>2.0453159867882372E-2</c:v>
                </c:pt>
                <c:pt idx="80">
                  <c:v>2.0453159867882372E-2</c:v>
                </c:pt>
                <c:pt idx="81">
                  <c:v>2.0453159867882372E-2</c:v>
                </c:pt>
                <c:pt idx="82">
                  <c:v>2.0453159867882372E-2</c:v>
                </c:pt>
                <c:pt idx="83">
                  <c:v>2.0453159867882372E-2</c:v>
                </c:pt>
                <c:pt idx="84">
                  <c:v>2.0453159867882372E-2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D-4714-821B-901091E9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973736"/>
        <c:axId val="511980952"/>
      </c:lineChart>
      <c:dateAx>
        <c:axId val="511973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80952"/>
        <c:crosses val="autoZero"/>
        <c:auto val="1"/>
        <c:lblOffset val="100"/>
        <c:baseTimeUnit val="days"/>
      </c:dateAx>
      <c:valAx>
        <c:axId val="51198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9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Flintshire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'MDS - Tests by specimen date'!$C$1</c:f>
              <c:strCache>
                <c:ptCount val="1"/>
                <c:pt idx="0">
                  <c:v>Cumulative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date'!$C$794:$C$892</c:f>
              <c:numCache>
                <c:formatCode>General</c:formatCode>
                <c:ptCount val="99"/>
                <c:pt idx="0">
                  <c:v>412</c:v>
                </c:pt>
                <c:pt idx="1">
                  <c:v>412</c:v>
                </c:pt>
                <c:pt idx="2">
                  <c:v>412</c:v>
                </c:pt>
                <c:pt idx="3">
                  <c:v>412</c:v>
                </c:pt>
                <c:pt idx="4">
                  <c:v>407</c:v>
                </c:pt>
                <c:pt idx="5">
                  <c:v>403</c:v>
                </c:pt>
                <c:pt idx="6">
                  <c:v>402</c:v>
                </c:pt>
                <c:pt idx="7">
                  <c:v>389</c:v>
                </c:pt>
                <c:pt idx="8">
                  <c:v>380</c:v>
                </c:pt>
                <c:pt idx="9">
                  <c:v>371</c:v>
                </c:pt>
                <c:pt idx="10">
                  <c:v>365</c:v>
                </c:pt>
                <c:pt idx="11">
                  <c:v>358</c:v>
                </c:pt>
                <c:pt idx="12">
                  <c:v>355</c:v>
                </c:pt>
                <c:pt idx="13">
                  <c:v>320</c:v>
                </c:pt>
                <c:pt idx="14">
                  <c:v>316</c:v>
                </c:pt>
                <c:pt idx="15">
                  <c:v>313</c:v>
                </c:pt>
                <c:pt idx="16">
                  <c:v>310</c:v>
                </c:pt>
                <c:pt idx="17">
                  <c:v>304</c:v>
                </c:pt>
                <c:pt idx="18">
                  <c:v>281</c:v>
                </c:pt>
                <c:pt idx="19">
                  <c:v>281</c:v>
                </c:pt>
                <c:pt idx="20">
                  <c:v>257</c:v>
                </c:pt>
                <c:pt idx="21">
                  <c:v>245</c:v>
                </c:pt>
                <c:pt idx="22">
                  <c:v>235</c:v>
                </c:pt>
                <c:pt idx="23">
                  <c:v>230</c:v>
                </c:pt>
                <c:pt idx="24">
                  <c:v>227</c:v>
                </c:pt>
                <c:pt idx="25">
                  <c:v>221</c:v>
                </c:pt>
                <c:pt idx="26">
                  <c:v>219</c:v>
                </c:pt>
                <c:pt idx="27">
                  <c:v>218</c:v>
                </c:pt>
                <c:pt idx="28">
                  <c:v>213</c:v>
                </c:pt>
                <c:pt idx="29">
                  <c:v>209</c:v>
                </c:pt>
                <c:pt idx="30">
                  <c:v>205</c:v>
                </c:pt>
                <c:pt idx="31">
                  <c:v>195</c:v>
                </c:pt>
                <c:pt idx="32">
                  <c:v>181</c:v>
                </c:pt>
                <c:pt idx="33">
                  <c:v>179</c:v>
                </c:pt>
                <c:pt idx="34">
                  <c:v>174</c:v>
                </c:pt>
                <c:pt idx="35">
                  <c:v>164</c:v>
                </c:pt>
                <c:pt idx="36">
                  <c:v>155</c:v>
                </c:pt>
                <c:pt idx="37">
                  <c:v>146</c:v>
                </c:pt>
                <c:pt idx="38">
                  <c:v>134</c:v>
                </c:pt>
                <c:pt idx="39">
                  <c:v>131</c:v>
                </c:pt>
                <c:pt idx="40">
                  <c:v>126</c:v>
                </c:pt>
                <c:pt idx="41">
                  <c:v>117</c:v>
                </c:pt>
                <c:pt idx="42">
                  <c:v>110</c:v>
                </c:pt>
                <c:pt idx="43">
                  <c:v>101</c:v>
                </c:pt>
                <c:pt idx="44">
                  <c:v>91</c:v>
                </c:pt>
                <c:pt idx="45">
                  <c:v>77</c:v>
                </c:pt>
                <c:pt idx="46">
                  <c:v>68</c:v>
                </c:pt>
                <c:pt idx="47">
                  <c:v>66</c:v>
                </c:pt>
                <c:pt idx="48">
                  <c:v>60</c:v>
                </c:pt>
                <c:pt idx="49">
                  <c:v>54</c:v>
                </c:pt>
                <c:pt idx="50">
                  <c:v>46</c:v>
                </c:pt>
                <c:pt idx="51">
                  <c:v>39</c:v>
                </c:pt>
                <c:pt idx="52">
                  <c:v>31</c:v>
                </c:pt>
                <c:pt idx="53">
                  <c:v>21</c:v>
                </c:pt>
                <c:pt idx="54">
                  <c:v>19</c:v>
                </c:pt>
                <c:pt idx="55">
                  <c:v>18</c:v>
                </c:pt>
                <c:pt idx="56">
                  <c:v>15</c:v>
                </c:pt>
                <c:pt idx="57">
                  <c:v>10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C-4FCA-8357-9C23CFE68F34}"/>
            </c:ext>
          </c:extLst>
        </c:ser>
        <c:ser>
          <c:idx val="1"/>
          <c:order val="1"/>
          <c:tx>
            <c:strRef>
              <c:f>'MDS - Tests by specimen date'!$F$1</c:f>
              <c:strCache>
                <c:ptCount val="1"/>
                <c:pt idx="0">
                  <c:v>Pop/Km2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date'!$F$794:$F$892</c:f>
              <c:numCache>
                <c:formatCode>0</c:formatCode>
                <c:ptCount val="99"/>
                <c:pt idx="0">
                  <c:v>460.24031393434672</c:v>
                </c:pt>
                <c:pt idx="1">
                  <c:v>460.24031393434672</c:v>
                </c:pt>
                <c:pt idx="2">
                  <c:v>460.13220016551082</c:v>
                </c:pt>
                <c:pt idx="3">
                  <c:v>457.60954555934023</c:v>
                </c:pt>
                <c:pt idx="4">
                  <c:v>452.23989504049149</c:v>
                </c:pt>
                <c:pt idx="5">
                  <c:v>448.23968559356388</c:v>
                </c:pt>
                <c:pt idx="6">
                  <c:v>442.61776961409805</c:v>
                </c:pt>
                <c:pt idx="7">
                  <c:v>436.38320894456223</c:v>
                </c:pt>
                <c:pt idx="8">
                  <c:v>432.05865819112699</c:v>
                </c:pt>
                <c:pt idx="9">
                  <c:v>427.08542482467641</c:v>
                </c:pt>
                <c:pt idx="10">
                  <c:v>422.14822938117118</c:v>
                </c:pt>
                <c:pt idx="11">
                  <c:v>416.02178248047124</c:v>
                </c:pt>
                <c:pt idx="12">
                  <c:v>412.45402810888714</c:v>
                </c:pt>
                <c:pt idx="13">
                  <c:v>407.98532566367072</c:v>
                </c:pt>
                <c:pt idx="14">
                  <c:v>404.38153336914138</c:v>
                </c:pt>
                <c:pt idx="15">
                  <c:v>398.43527608316788</c:v>
                </c:pt>
                <c:pt idx="16">
                  <c:v>392.48901879719443</c:v>
                </c:pt>
                <c:pt idx="17">
                  <c:v>386.75898904889272</c:v>
                </c:pt>
                <c:pt idx="18">
                  <c:v>382.1461349118951</c:v>
                </c:pt>
                <c:pt idx="19">
                  <c:v>378.75857015503749</c:v>
                </c:pt>
                <c:pt idx="20">
                  <c:v>372.74023702317345</c:v>
                </c:pt>
                <c:pt idx="21">
                  <c:v>367.04624519781703</c:v>
                </c:pt>
                <c:pt idx="22">
                  <c:v>360.12696399232061</c:v>
                </c:pt>
                <c:pt idx="23">
                  <c:v>354.2527825522377</c:v>
                </c:pt>
                <c:pt idx="24">
                  <c:v>348.99124580222485</c:v>
                </c:pt>
                <c:pt idx="25">
                  <c:v>343.08102643919665</c:v>
                </c:pt>
                <c:pt idx="26">
                  <c:v>338.79251360870671</c:v>
                </c:pt>
                <c:pt idx="27">
                  <c:v>333.92739401109202</c:v>
                </c:pt>
                <c:pt idx="28">
                  <c:v>326.46754396141625</c:v>
                </c:pt>
                <c:pt idx="29">
                  <c:v>319.33203521824805</c:v>
                </c:pt>
                <c:pt idx="30">
                  <c:v>310.28651655897932</c:v>
                </c:pt>
                <c:pt idx="31">
                  <c:v>301.16892205381998</c:v>
                </c:pt>
                <c:pt idx="32">
                  <c:v>291.25849324386422</c:v>
                </c:pt>
                <c:pt idx="33">
                  <c:v>284.84374295960191</c:v>
                </c:pt>
                <c:pt idx="34">
                  <c:v>276.08652768389555</c:v>
                </c:pt>
                <c:pt idx="35">
                  <c:v>264.48231649551093</c:v>
                </c:pt>
                <c:pt idx="36">
                  <c:v>251.5447021581505</c:v>
                </c:pt>
                <c:pt idx="37">
                  <c:v>238.7512395125712</c:v>
                </c:pt>
                <c:pt idx="38">
                  <c:v>227.57948339953015</c:v>
                </c:pt>
                <c:pt idx="39">
                  <c:v>217.95735797313671</c:v>
                </c:pt>
                <c:pt idx="40">
                  <c:v>209.20014269743032</c:v>
                </c:pt>
                <c:pt idx="41">
                  <c:v>200.40688949877864</c:v>
                </c:pt>
                <c:pt idx="42">
                  <c:v>189.5955126151905</c:v>
                </c:pt>
                <c:pt idx="43">
                  <c:v>175.54072266652594</c:v>
                </c:pt>
                <c:pt idx="44">
                  <c:v>161.73819817847843</c:v>
                </c:pt>
                <c:pt idx="45">
                  <c:v>148.18793915104797</c:v>
                </c:pt>
                <c:pt idx="46">
                  <c:v>134.52956635478162</c:v>
                </c:pt>
                <c:pt idx="47">
                  <c:v>126.56518538387171</c:v>
                </c:pt>
                <c:pt idx="48">
                  <c:v>116.43852903624416</c:v>
                </c:pt>
                <c:pt idx="49">
                  <c:v>104.76224200196899</c:v>
                </c:pt>
                <c:pt idx="50">
                  <c:v>92.761613661186161</c:v>
                </c:pt>
                <c:pt idx="51">
                  <c:v>81.229478318692145</c:v>
                </c:pt>
                <c:pt idx="52">
                  <c:v>71.463201200517545</c:v>
                </c:pt>
                <c:pt idx="53">
                  <c:v>59.426534936789423</c:v>
                </c:pt>
                <c:pt idx="54">
                  <c:v>53.804618957323591</c:v>
                </c:pt>
                <c:pt idx="55">
                  <c:v>47.822323748404827</c:v>
                </c:pt>
                <c:pt idx="56">
                  <c:v>41.155308003525484</c:v>
                </c:pt>
                <c:pt idx="57">
                  <c:v>34.884709411044369</c:v>
                </c:pt>
                <c:pt idx="58">
                  <c:v>28.289769512055607</c:v>
                </c:pt>
                <c:pt idx="59">
                  <c:v>23.424649914440948</c:v>
                </c:pt>
                <c:pt idx="60">
                  <c:v>18.739719931552759</c:v>
                </c:pt>
                <c:pt idx="61">
                  <c:v>16.000837787710431</c:v>
                </c:pt>
                <c:pt idx="62">
                  <c:v>13.2979935668134</c:v>
                </c:pt>
                <c:pt idx="63">
                  <c:v>10.703263114752248</c:v>
                </c:pt>
                <c:pt idx="64">
                  <c:v>8.5409877380346231</c:v>
                </c:pt>
                <c:pt idx="65">
                  <c:v>7.2796604349493412</c:v>
                </c:pt>
                <c:pt idx="66">
                  <c:v>5.9462572859734717</c:v>
                </c:pt>
                <c:pt idx="67">
                  <c:v>4.7209679058334837</c:v>
                </c:pt>
                <c:pt idx="68">
                  <c:v>3.675868140419964</c:v>
                </c:pt>
                <c:pt idx="69">
                  <c:v>2.9911476044593828</c:v>
                </c:pt>
                <c:pt idx="70">
                  <c:v>2.0181236849364508</c:v>
                </c:pt>
                <c:pt idx="71">
                  <c:v>1.1532135342494005</c:v>
                </c:pt>
                <c:pt idx="72">
                  <c:v>0.64868261301528785</c:v>
                </c:pt>
                <c:pt idx="73">
                  <c:v>0.25226546061705635</c:v>
                </c:pt>
                <c:pt idx="74">
                  <c:v>0.14415169178117507</c:v>
                </c:pt>
                <c:pt idx="75">
                  <c:v>0.14415169178117507</c:v>
                </c:pt>
                <c:pt idx="76">
                  <c:v>7.2075845890587534E-2</c:v>
                </c:pt>
                <c:pt idx="77">
                  <c:v>7.2075845890587534E-2</c:v>
                </c:pt>
                <c:pt idx="78">
                  <c:v>7.2075845890587534E-2</c:v>
                </c:pt>
                <c:pt idx="79">
                  <c:v>3.6037922945293767E-2</c:v>
                </c:pt>
                <c:pt idx="80">
                  <c:v>3.6037922945293767E-2</c:v>
                </c:pt>
                <c:pt idx="81">
                  <c:v>3.6037922945293767E-2</c:v>
                </c:pt>
                <c:pt idx="82">
                  <c:v>3.6037922945293767E-2</c:v>
                </c:pt>
                <c:pt idx="83">
                  <c:v>3.6037922945293767E-2</c:v>
                </c:pt>
                <c:pt idx="84">
                  <c:v>3.6037922945293767E-2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C-4FCA-8357-9C23CFE68F34}"/>
            </c:ext>
          </c:extLst>
        </c:ser>
        <c:ser>
          <c:idx val="2"/>
          <c:order val="2"/>
          <c:tx>
            <c:strRef>
              <c:f>'MDS - Tests by specimen date'!$G$1</c:f>
              <c:strCache>
                <c:ptCount val="1"/>
                <c:pt idx="0">
                  <c:v>SRT-Pop/km2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date'!$G$794:$G$892</c:f>
              <c:numCache>
                <c:formatCode>0</c:formatCode>
                <c:ptCount val="99"/>
                <c:pt idx="0">
                  <c:v>593.88609489748103</c:v>
                </c:pt>
                <c:pt idx="1">
                  <c:v>593.88609489748103</c:v>
                </c:pt>
                <c:pt idx="2">
                  <c:v>593.74658677089008</c:v>
                </c:pt>
                <c:pt idx="3">
                  <c:v>590.49139715043566</c:v>
                </c:pt>
                <c:pt idx="4">
                  <c:v>583.56249352975408</c:v>
                </c:pt>
                <c:pt idx="5">
                  <c:v>578.4006928458906</c:v>
                </c:pt>
                <c:pt idx="6">
                  <c:v>571.1462702631635</c:v>
                </c:pt>
                <c:pt idx="7">
                  <c:v>563.10130162975474</c:v>
                </c:pt>
                <c:pt idx="8">
                  <c:v>557.52097656611852</c:v>
                </c:pt>
                <c:pt idx="9">
                  <c:v>551.10360274293691</c:v>
                </c:pt>
                <c:pt idx="10">
                  <c:v>544.73273162861892</c:v>
                </c:pt>
                <c:pt idx="11">
                  <c:v>536.827271121801</c:v>
                </c:pt>
                <c:pt idx="12">
                  <c:v>532.22350294430112</c:v>
                </c:pt>
                <c:pt idx="13">
                  <c:v>526.45716704521044</c:v>
                </c:pt>
                <c:pt idx="14">
                  <c:v>521.80689615884694</c:v>
                </c:pt>
                <c:pt idx="15">
                  <c:v>514.1339491963472</c:v>
                </c:pt>
                <c:pt idx="16">
                  <c:v>506.46100223384741</c:v>
                </c:pt>
                <c:pt idx="17">
                  <c:v>499.06707152452947</c:v>
                </c:pt>
                <c:pt idx="18">
                  <c:v>493.11472478998422</c:v>
                </c:pt>
                <c:pt idx="19">
                  <c:v>488.74347015680252</c:v>
                </c:pt>
                <c:pt idx="20">
                  <c:v>480.9775177765755</c:v>
                </c:pt>
                <c:pt idx="21">
                  <c:v>473.63008977612122</c:v>
                </c:pt>
                <c:pt idx="22">
                  <c:v>464.7015696743033</c:v>
                </c:pt>
                <c:pt idx="23">
                  <c:v>457.12162812953085</c:v>
                </c:pt>
                <c:pt idx="24">
                  <c:v>450.33223263544016</c:v>
                </c:pt>
                <c:pt idx="25">
                  <c:v>442.70578838180404</c:v>
                </c:pt>
                <c:pt idx="26">
                  <c:v>437.17196602703149</c:v>
                </c:pt>
                <c:pt idx="27">
                  <c:v>430.89410033044078</c:v>
                </c:pt>
                <c:pt idx="28">
                  <c:v>421.26803959566831</c:v>
                </c:pt>
                <c:pt idx="29">
                  <c:v>412.06050324066865</c:v>
                </c:pt>
                <c:pt idx="30">
                  <c:v>400.38832331589629</c:v>
                </c:pt>
                <c:pt idx="31">
                  <c:v>388.62313797339664</c:v>
                </c:pt>
                <c:pt idx="32">
                  <c:v>375.83489303589704</c:v>
                </c:pt>
                <c:pt idx="33">
                  <c:v>367.55741085817004</c:v>
                </c:pt>
                <c:pt idx="34">
                  <c:v>356.25725260430676</c:v>
                </c:pt>
                <c:pt idx="35">
                  <c:v>341.28338035021636</c:v>
                </c:pt>
                <c:pt idx="36">
                  <c:v>324.58890786817142</c:v>
                </c:pt>
                <c:pt idx="37">
                  <c:v>308.08044622158104</c:v>
                </c:pt>
                <c:pt idx="38">
                  <c:v>293.66460647385423</c:v>
                </c:pt>
                <c:pt idx="39">
                  <c:v>281.24838320726371</c:v>
                </c:pt>
                <c:pt idx="40">
                  <c:v>269.94822495340043</c:v>
                </c:pt>
                <c:pt idx="41">
                  <c:v>258.60156399067353</c:v>
                </c:pt>
                <c:pt idx="42">
                  <c:v>244.65075133158308</c:v>
                </c:pt>
                <c:pt idx="43">
                  <c:v>226.51469487476547</c:v>
                </c:pt>
                <c:pt idx="44">
                  <c:v>208.70415737999332</c:v>
                </c:pt>
                <c:pt idx="45">
                  <c:v>191.21913884726661</c:v>
                </c:pt>
                <c:pt idx="46">
                  <c:v>173.594612187949</c:v>
                </c:pt>
                <c:pt idx="47">
                  <c:v>163.31751352908569</c:v>
                </c:pt>
                <c:pt idx="48">
                  <c:v>150.25025233840429</c:v>
                </c:pt>
                <c:pt idx="49">
                  <c:v>135.18337466658659</c:v>
                </c:pt>
                <c:pt idx="50">
                  <c:v>119.69797261499617</c:v>
                </c:pt>
                <c:pt idx="51">
                  <c:v>104.81710577863301</c:v>
                </c:pt>
                <c:pt idx="52">
                  <c:v>92.214871676587961</c:v>
                </c:pt>
                <c:pt idx="53">
                  <c:v>76.682966916133907</c:v>
                </c:pt>
                <c:pt idx="54">
                  <c:v>69.428544333406876</c:v>
                </c:pt>
                <c:pt idx="55">
                  <c:v>61.709094662043483</c:v>
                </c:pt>
                <c:pt idx="56">
                  <c:v>53.106093522271031</c:v>
                </c:pt>
                <c:pt idx="57">
                  <c:v>45.014622179998561</c:v>
                </c:pt>
                <c:pt idx="58">
                  <c:v>36.504626457953378</c:v>
                </c:pt>
                <c:pt idx="59">
                  <c:v>30.226760761362669</c:v>
                </c:pt>
                <c:pt idx="60">
                  <c:v>24.181408609090134</c:v>
                </c:pt>
                <c:pt idx="61">
                  <c:v>20.647202735453885</c:v>
                </c:pt>
                <c:pt idx="62">
                  <c:v>17.15949957068127</c:v>
                </c:pt>
                <c:pt idx="63">
                  <c:v>13.811304532499559</c:v>
                </c:pt>
                <c:pt idx="64">
                  <c:v>11.021142000681465</c:v>
                </c:pt>
                <c:pt idx="65">
                  <c:v>9.3935471904542442</c:v>
                </c:pt>
                <c:pt idx="66">
                  <c:v>7.6729469624997542</c:v>
                </c:pt>
                <c:pt idx="67">
                  <c:v>6.0918548611361691</c:v>
                </c:pt>
                <c:pt idx="68">
                  <c:v>4.7432763040907577</c:v>
                </c:pt>
                <c:pt idx="69">
                  <c:v>3.8597248356816949</c:v>
                </c:pt>
                <c:pt idx="70">
                  <c:v>2.6041516963635529</c:v>
                </c:pt>
                <c:pt idx="71">
                  <c:v>1.488086683636316</c:v>
                </c:pt>
                <c:pt idx="72">
                  <c:v>0.83704875954542779</c:v>
                </c:pt>
                <c:pt idx="73">
                  <c:v>0.32551896204544412</c:v>
                </c:pt>
                <c:pt idx="74">
                  <c:v>0.1860108354545395</c:v>
                </c:pt>
                <c:pt idx="75">
                  <c:v>0.1860108354545395</c:v>
                </c:pt>
                <c:pt idx="76">
                  <c:v>9.3005417727269751E-2</c:v>
                </c:pt>
                <c:pt idx="77">
                  <c:v>9.3005417727269751E-2</c:v>
                </c:pt>
                <c:pt idx="78">
                  <c:v>9.3005417727269751E-2</c:v>
                </c:pt>
                <c:pt idx="79">
                  <c:v>4.6502708863634876E-2</c:v>
                </c:pt>
                <c:pt idx="80">
                  <c:v>4.6502708863634876E-2</c:v>
                </c:pt>
                <c:pt idx="81">
                  <c:v>4.6502708863634876E-2</c:v>
                </c:pt>
                <c:pt idx="82">
                  <c:v>4.6502708863634876E-2</c:v>
                </c:pt>
                <c:pt idx="83">
                  <c:v>4.6502708863634876E-2</c:v>
                </c:pt>
                <c:pt idx="84">
                  <c:v>4.6502708863634876E-2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C-4FCA-8357-9C23CFE68F34}"/>
            </c:ext>
          </c:extLst>
        </c:ser>
        <c:ser>
          <c:idx val="3"/>
          <c:order val="3"/>
          <c:tx>
            <c:strRef>
              <c:f>'MDS - Tests by specimen date'!$H$1</c:f>
              <c:strCache>
                <c:ptCount val="1"/>
                <c:pt idx="0">
                  <c:v>Pop/SRTKm2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'MDS - Tests by specimen date'!$B$794:$B$892</c:f>
              <c:numCache>
                <c:formatCode>m/d/yyyy</c:formatCode>
                <c:ptCount val="99"/>
                <c:pt idx="0">
                  <c:v>43972</c:v>
                </c:pt>
                <c:pt idx="1">
                  <c:v>43971</c:v>
                </c:pt>
                <c:pt idx="2">
                  <c:v>43970</c:v>
                </c:pt>
                <c:pt idx="3">
                  <c:v>43969</c:v>
                </c:pt>
                <c:pt idx="4">
                  <c:v>43968</c:v>
                </c:pt>
                <c:pt idx="5">
                  <c:v>43967</c:v>
                </c:pt>
                <c:pt idx="6">
                  <c:v>43966</c:v>
                </c:pt>
                <c:pt idx="7">
                  <c:v>43965</c:v>
                </c:pt>
                <c:pt idx="8">
                  <c:v>43964</c:v>
                </c:pt>
                <c:pt idx="9">
                  <c:v>43963</c:v>
                </c:pt>
                <c:pt idx="10">
                  <c:v>43962</c:v>
                </c:pt>
                <c:pt idx="11">
                  <c:v>43961</c:v>
                </c:pt>
                <c:pt idx="12">
                  <c:v>43960</c:v>
                </c:pt>
                <c:pt idx="13">
                  <c:v>43959</c:v>
                </c:pt>
                <c:pt idx="14">
                  <c:v>43958</c:v>
                </c:pt>
                <c:pt idx="15">
                  <c:v>43957</c:v>
                </c:pt>
                <c:pt idx="16">
                  <c:v>43956</c:v>
                </c:pt>
                <c:pt idx="17">
                  <c:v>43955</c:v>
                </c:pt>
                <c:pt idx="18">
                  <c:v>43954</c:v>
                </c:pt>
                <c:pt idx="19">
                  <c:v>43953</c:v>
                </c:pt>
                <c:pt idx="20">
                  <c:v>43952</c:v>
                </c:pt>
                <c:pt idx="21">
                  <c:v>43951</c:v>
                </c:pt>
                <c:pt idx="22">
                  <c:v>43950</c:v>
                </c:pt>
                <c:pt idx="23">
                  <c:v>43949</c:v>
                </c:pt>
                <c:pt idx="24">
                  <c:v>43948</c:v>
                </c:pt>
                <c:pt idx="25">
                  <c:v>43947</c:v>
                </c:pt>
                <c:pt idx="26">
                  <c:v>43946</c:v>
                </c:pt>
                <c:pt idx="27">
                  <c:v>43945</c:v>
                </c:pt>
                <c:pt idx="28">
                  <c:v>43944</c:v>
                </c:pt>
                <c:pt idx="29">
                  <c:v>43943</c:v>
                </c:pt>
                <c:pt idx="30">
                  <c:v>43942</c:v>
                </c:pt>
                <c:pt idx="31">
                  <c:v>43941</c:v>
                </c:pt>
                <c:pt idx="32">
                  <c:v>43940</c:v>
                </c:pt>
                <c:pt idx="33">
                  <c:v>43939</c:v>
                </c:pt>
                <c:pt idx="34">
                  <c:v>43938</c:v>
                </c:pt>
                <c:pt idx="35">
                  <c:v>43937</c:v>
                </c:pt>
                <c:pt idx="36">
                  <c:v>43936</c:v>
                </c:pt>
                <c:pt idx="37">
                  <c:v>43935</c:v>
                </c:pt>
                <c:pt idx="38">
                  <c:v>43934</c:v>
                </c:pt>
                <c:pt idx="39">
                  <c:v>43933</c:v>
                </c:pt>
                <c:pt idx="40">
                  <c:v>43932</c:v>
                </c:pt>
                <c:pt idx="41">
                  <c:v>43931</c:v>
                </c:pt>
                <c:pt idx="42">
                  <c:v>43930</c:v>
                </c:pt>
                <c:pt idx="43">
                  <c:v>43929</c:v>
                </c:pt>
                <c:pt idx="44">
                  <c:v>43928</c:v>
                </c:pt>
                <c:pt idx="45">
                  <c:v>43927</c:v>
                </c:pt>
                <c:pt idx="46">
                  <c:v>43926</c:v>
                </c:pt>
                <c:pt idx="47">
                  <c:v>43925</c:v>
                </c:pt>
                <c:pt idx="48">
                  <c:v>43924</c:v>
                </c:pt>
                <c:pt idx="49">
                  <c:v>43923</c:v>
                </c:pt>
                <c:pt idx="50">
                  <c:v>43922</c:v>
                </c:pt>
                <c:pt idx="51">
                  <c:v>43921</c:v>
                </c:pt>
                <c:pt idx="52">
                  <c:v>43920</c:v>
                </c:pt>
                <c:pt idx="53">
                  <c:v>43919</c:v>
                </c:pt>
                <c:pt idx="54">
                  <c:v>43918</c:v>
                </c:pt>
                <c:pt idx="55">
                  <c:v>43917</c:v>
                </c:pt>
                <c:pt idx="56">
                  <c:v>43916</c:v>
                </c:pt>
                <c:pt idx="57">
                  <c:v>43915</c:v>
                </c:pt>
                <c:pt idx="58">
                  <c:v>43914</c:v>
                </c:pt>
                <c:pt idx="59">
                  <c:v>43913</c:v>
                </c:pt>
                <c:pt idx="60">
                  <c:v>43912</c:v>
                </c:pt>
                <c:pt idx="61">
                  <c:v>43911</c:v>
                </c:pt>
                <c:pt idx="62">
                  <c:v>43910</c:v>
                </c:pt>
                <c:pt idx="63">
                  <c:v>43909</c:v>
                </c:pt>
                <c:pt idx="64">
                  <c:v>43908</c:v>
                </c:pt>
                <c:pt idx="65">
                  <c:v>43907</c:v>
                </c:pt>
                <c:pt idx="66">
                  <c:v>43906</c:v>
                </c:pt>
                <c:pt idx="67">
                  <c:v>43905</c:v>
                </c:pt>
                <c:pt idx="68">
                  <c:v>43904</c:v>
                </c:pt>
                <c:pt idx="69">
                  <c:v>43903</c:v>
                </c:pt>
                <c:pt idx="70">
                  <c:v>43902</c:v>
                </c:pt>
                <c:pt idx="71">
                  <c:v>43901</c:v>
                </c:pt>
                <c:pt idx="72">
                  <c:v>43900</c:v>
                </c:pt>
                <c:pt idx="73">
                  <c:v>43899</c:v>
                </c:pt>
                <c:pt idx="74">
                  <c:v>43898</c:v>
                </c:pt>
                <c:pt idx="75">
                  <c:v>43897</c:v>
                </c:pt>
                <c:pt idx="76">
                  <c:v>43896</c:v>
                </c:pt>
                <c:pt idx="77">
                  <c:v>43895</c:v>
                </c:pt>
                <c:pt idx="78">
                  <c:v>43894</c:v>
                </c:pt>
                <c:pt idx="79">
                  <c:v>43893</c:v>
                </c:pt>
                <c:pt idx="80">
                  <c:v>43892</c:v>
                </c:pt>
                <c:pt idx="81">
                  <c:v>43891</c:v>
                </c:pt>
                <c:pt idx="82">
                  <c:v>43890</c:v>
                </c:pt>
                <c:pt idx="83">
                  <c:v>43889</c:v>
                </c:pt>
                <c:pt idx="84">
                  <c:v>43888</c:v>
                </c:pt>
                <c:pt idx="85">
                  <c:v>43887</c:v>
                </c:pt>
                <c:pt idx="86">
                  <c:v>43886</c:v>
                </c:pt>
                <c:pt idx="87">
                  <c:v>43885</c:v>
                </c:pt>
                <c:pt idx="88">
                  <c:v>43884</c:v>
                </c:pt>
                <c:pt idx="89">
                  <c:v>43883</c:v>
                </c:pt>
                <c:pt idx="90">
                  <c:v>43882</c:v>
                </c:pt>
                <c:pt idx="91">
                  <c:v>43881</c:v>
                </c:pt>
                <c:pt idx="92">
                  <c:v>43880</c:v>
                </c:pt>
                <c:pt idx="93">
                  <c:v>43879</c:v>
                </c:pt>
                <c:pt idx="94">
                  <c:v>43878</c:v>
                </c:pt>
                <c:pt idx="95">
                  <c:v>43877</c:v>
                </c:pt>
                <c:pt idx="96">
                  <c:v>43876</c:v>
                </c:pt>
                <c:pt idx="97">
                  <c:v>43875</c:v>
                </c:pt>
                <c:pt idx="98">
                  <c:v>43874</c:v>
                </c:pt>
              </c:numCache>
            </c:numRef>
          </c:cat>
          <c:val>
            <c:numRef>
              <c:f>'MDS - Tests by specimen date'!$H$794:$H$892</c:f>
              <c:numCache>
                <c:formatCode>0</c:formatCode>
                <c:ptCount val="99"/>
                <c:pt idx="0">
                  <c:v>591.46439202879844</c:v>
                </c:pt>
                <c:pt idx="1">
                  <c:v>591.46439202879844</c:v>
                </c:pt>
                <c:pt idx="2">
                  <c:v>591.32545277767588</c:v>
                </c:pt>
                <c:pt idx="3">
                  <c:v>588.08353691814909</c:v>
                </c:pt>
                <c:pt idx="4">
                  <c:v>581.18288744572794</c:v>
                </c:pt>
                <c:pt idx="5">
                  <c:v>576.04213515419269</c:v>
                </c:pt>
                <c:pt idx="6">
                  <c:v>568.81729409581885</c:v>
                </c:pt>
                <c:pt idx="7">
                  <c:v>560.80513061441707</c:v>
                </c:pt>
                <c:pt idx="8">
                  <c:v>555.24756056951412</c:v>
                </c:pt>
                <c:pt idx="9">
                  <c:v>548.85635501787567</c:v>
                </c:pt>
                <c:pt idx="10">
                  <c:v>542.51146254994478</c:v>
                </c:pt>
                <c:pt idx="11">
                  <c:v>534.63823831966556</c:v>
                </c:pt>
                <c:pt idx="12">
                  <c:v>530.05324303262057</c:v>
                </c:pt>
                <c:pt idx="13">
                  <c:v>524.31042065288761</c:v>
                </c:pt>
                <c:pt idx="14">
                  <c:v>519.67911228213507</c:v>
                </c:pt>
                <c:pt idx="15">
                  <c:v>512.03745347039353</c:v>
                </c:pt>
                <c:pt idx="16">
                  <c:v>504.39579465865194</c:v>
                </c:pt>
                <c:pt idx="17">
                  <c:v>497.03201434915547</c:v>
                </c:pt>
                <c:pt idx="18">
                  <c:v>491.10393963459234</c:v>
                </c:pt>
                <c:pt idx="19">
                  <c:v>486.75050976608497</c:v>
                </c:pt>
                <c:pt idx="20">
                  <c:v>479.01622478692838</c:v>
                </c:pt>
                <c:pt idx="21">
                  <c:v>471.69875756113947</c:v>
                </c:pt>
                <c:pt idx="22">
                  <c:v>462.80664548929468</c:v>
                </c:pt>
                <c:pt idx="23">
                  <c:v>455.25761284496815</c:v>
                </c:pt>
                <c:pt idx="24">
                  <c:v>448.49590262366956</c:v>
                </c:pt>
                <c:pt idx="25">
                  <c:v>440.90055689563553</c:v>
                </c:pt>
                <c:pt idx="26">
                  <c:v>435.38929993444009</c:v>
                </c:pt>
                <c:pt idx="27">
                  <c:v>429.1370336339242</c:v>
                </c:pt>
                <c:pt idx="28">
                  <c:v>419.55022530646659</c:v>
                </c:pt>
                <c:pt idx="29">
                  <c:v>410.38023473237672</c:v>
                </c:pt>
                <c:pt idx="30">
                  <c:v>398.75565072178802</c:v>
                </c:pt>
                <c:pt idx="31">
                  <c:v>387.03844054378425</c:v>
                </c:pt>
                <c:pt idx="32">
                  <c:v>374.30234252421491</c:v>
                </c:pt>
                <c:pt idx="33">
                  <c:v>366.05861362427555</c:v>
                </c:pt>
                <c:pt idx="34">
                  <c:v>354.80453428334704</c:v>
                </c:pt>
                <c:pt idx="35">
                  <c:v>339.89172132952405</c:v>
                </c:pt>
                <c:pt idx="36">
                  <c:v>323.26532427852266</c:v>
                </c:pt>
                <c:pt idx="37">
                  <c:v>306.82417956235139</c:v>
                </c:pt>
                <c:pt idx="38">
                  <c:v>292.46712361301871</c:v>
                </c:pt>
                <c:pt idx="39">
                  <c:v>280.10153026310962</c:v>
                </c:pt>
                <c:pt idx="40">
                  <c:v>268.84745092218111</c:v>
                </c:pt>
                <c:pt idx="41">
                  <c:v>257.54705849754509</c:v>
                </c:pt>
                <c:pt idx="42">
                  <c:v>243.65313338528765</c:v>
                </c:pt>
                <c:pt idx="43">
                  <c:v>225.59103073935299</c:v>
                </c:pt>
                <c:pt idx="44">
                  <c:v>207.85311967937102</c:v>
                </c:pt>
                <c:pt idx="45">
                  <c:v>190.43940020534171</c:v>
                </c:pt>
                <c:pt idx="46">
                  <c:v>172.88674148018984</c:v>
                </c:pt>
                <c:pt idx="47">
                  <c:v>162.65154998082687</c:v>
                </c:pt>
                <c:pt idx="48">
                  <c:v>149.63757345901243</c:v>
                </c:pt>
                <c:pt idx="49">
                  <c:v>134.6321343377744</c:v>
                </c:pt>
                <c:pt idx="50">
                  <c:v>119.20987746316868</c:v>
                </c:pt>
                <c:pt idx="51">
                  <c:v>104.38969067676076</c:v>
                </c:pt>
                <c:pt idx="52">
                  <c:v>91.838844992021549</c:v>
                </c:pt>
                <c:pt idx="53">
                  <c:v>76.370275033708296</c:v>
                </c:pt>
                <c:pt idx="54">
                  <c:v>69.145433975334427</c:v>
                </c:pt>
                <c:pt idx="55">
                  <c:v>61.457462079885325</c:v>
                </c:pt>
                <c:pt idx="56">
                  <c:v>52.889541593993251</c:v>
                </c:pt>
                <c:pt idx="57">
                  <c:v>44.831065028883948</c:v>
                </c:pt>
                <c:pt idx="58">
                  <c:v>36.355770710406922</c:v>
                </c:pt>
                <c:pt idx="59">
                  <c:v>30.10350440989108</c:v>
                </c:pt>
                <c:pt idx="60">
                  <c:v>24.082803527912866</c:v>
                </c:pt>
                <c:pt idx="61">
                  <c:v>20.563009166140983</c:v>
                </c:pt>
                <c:pt idx="62">
                  <c:v>17.089527888076628</c:v>
                </c:pt>
                <c:pt idx="63">
                  <c:v>13.754985861134847</c:v>
                </c:pt>
                <c:pt idx="64">
                  <c:v>10.976200838683363</c:v>
                </c:pt>
                <c:pt idx="65">
                  <c:v>9.3552429089199975</c:v>
                </c:pt>
                <c:pt idx="66">
                  <c:v>7.641658811741582</c:v>
                </c:pt>
                <c:pt idx="67">
                  <c:v>6.0670139656857405</c:v>
                </c:pt>
                <c:pt idx="68">
                  <c:v>4.7239345381675228</c:v>
                </c:pt>
                <c:pt idx="69">
                  <c:v>3.843985947724553</c:v>
                </c:pt>
                <c:pt idx="70">
                  <c:v>2.5935326876213853</c:v>
                </c:pt>
                <c:pt idx="71">
                  <c:v>1.4820186786407916</c:v>
                </c:pt>
                <c:pt idx="72">
                  <c:v>0.83363550673544529</c:v>
                </c:pt>
                <c:pt idx="73">
                  <c:v>0.32419158595267317</c:v>
                </c:pt>
                <c:pt idx="74">
                  <c:v>0.18525233483009895</c:v>
                </c:pt>
                <c:pt idx="75">
                  <c:v>0.18525233483009895</c:v>
                </c:pt>
                <c:pt idx="76">
                  <c:v>9.2626167415049476E-2</c:v>
                </c:pt>
                <c:pt idx="77">
                  <c:v>9.2626167415049476E-2</c:v>
                </c:pt>
                <c:pt idx="78">
                  <c:v>9.2626167415049476E-2</c:v>
                </c:pt>
                <c:pt idx="79">
                  <c:v>4.6313083707524738E-2</c:v>
                </c:pt>
                <c:pt idx="80">
                  <c:v>4.6313083707524738E-2</c:v>
                </c:pt>
                <c:pt idx="81">
                  <c:v>4.6313083707524738E-2</c:v>
                </c:pt>
                <c:pt idx="82">
                  <c:v>4.6313083707524738E-2</c:v>
                </c:pt>
                <c:pt idx="83">
                  <c:v>4.6313083707524738E-2</c:v>
                </c:pt>
                <c:pt idx="84">
                  <c:v>4.6313083707524738E-2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C-4FCA-8357-9C23CFE6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33672"/>
        <c:axId val="757830720"/>
      </c:lineChart>
      <c:dateAx>
        <c:axId val="757833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0720"/>
        <c:crosses val="autoZero"/>
        <c:auto val="1"/>
        <c:lblOffset val="100"/>
        <c:baseTimeUnit val="days"/>
      </c:dateAx>
      <c:valAx>
        <c:axId val="7578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3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16</xdr:col>
      <xdr:colOff>409575</xdr:colOff>
      <xdr:row>3</xdr:row>
      <xdr:rowOff>165575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90500"/>
          <a:ext cx="2238375" cy="641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752475</xdr:rowOff>
    </xdr:from>
    <xdr:to>
      <xdr:col>16</xdr:col>
      <xdr:colOff>47625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99</xdr:row>
      <xdr:rowOff>180975</xdr:rowOff>
    </xdr:from>
    <xdr:to>
      <xdr:col>16</xdr:col>
      <xdr:colOff>47625</xdr:colOff>
      <xdr:row>114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199</xdr:row>
      <xdr:rowOff>9525</xdr:rowOff>
    </xdr:from>
    <xdr:to>
      <xdr:col>16</xdr:col>
      <xdr:colOff>57150</xdr:colOff>
      <xdr:row>213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771525</xdr:colOff>
      <xdr:row>298</xdr:row>
      <xdr:rowOff>0</xdr:rowOff>
    </xdr:from>
    <xdr:to>
      <xdr:col>16</xdr:col>
      <xdr:colOff>28575</xdr:colOff>
      <xdr:row>312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397</xdr:row>
      <xdr:rowOff>19050</xdr:rowOff>
    </xdr:from>
    <xdr:to>
      <xdr:col>16</xdr:col>
      <xdr:colOff>57150</xdr:colOff>
      <xdr:row>411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496</xdr:row>
      <xdr:rowOff>9525</xdr:rowOff>
    </xdr:from>
    <xdr:to>
      <xdr:col>16</xdr:col>
      <xdr:colOff>38100</xdr:colOff>
      <xdr:row>510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594</xdr:row>
      <xdr:rowOff>180975</xdr:rowOff>
    </xdr:from>
    <xdr:to>
      <xdr:col>16</xdr:col>
      <xdr:colOff>47625</xdr:colOff>
      <xdr:row>609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9525</xdr:colOff>
      <xdr:row>694</xdr:row>
      <xdr:rowOff>0</xdr:rowOff>
    </xdr:from>
    <xdr:to>
      <xdr:col>16</xdr:col>
      <xdr:colOff>47625</xdr:colOff>
      <xdr:row>708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792</xdr:row>
      <xdr:rowOff>171450</xdr:rowOff>
    </xdr:from>
    <xdr:to>
      <xdr:col>16</xdr:col>
      <xdr:colOff>57150</xdr:colOff>
      <xdr:row>807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19050</xdr:colOff>
      <xdr:row>892</xdr:row>
      <xdr:rowOff>9525</xdr:rowOff>
    </xdr:from>
    <xdr:to>
      <xdr:col>16</xdr:col>
      <xdr:colOff>57150</xdr:colOff>
      <xdr:row>906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771525</xdr:colOff>
      <xdr:row>991</xdr:row>
      <xdr:rowOff>0</xdr:rowOff>
    </xdr:from>
    <xdr:to>
      <xdr:col>16</xdr:col>
      <xdr:colOff>28575</xdr:colOff>
      <xdr:row>1005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1089</xdr:row>
      <xdr:rowOff>180975</xdr:rowOff>
    </xdr:from>
    <xdr:to>
      <xdr:col>16</xdr:col>
      <xdr:colOff>38100</xdr:colOff>
      <xdr:row>1104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1189</xdr:row>
      <xdr:rowOff>0</xdr:rowOff>
    </xdr:from>
    <xdr:to>
      <xdr:col>16</xdr:col>
      <xdr:colOff>38100</xdr:colOff>
      <xdr:row>1203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1287</xdr:row>
      <xdr:rowOff>171450</xdr:rowOff>
    </xdr:from>
    <xdr:to>
      <xdr:col>16</xdr:col>
      <xdr:colOff>38100</xdr:colOff>
      <xdr:row>1302</xdr:row>
      <xdr:rowOff>57150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28575</xdr:colOff>
      <xdr:row>1386</xdr:row>
      <xdr:rowOff>171450</xdr:rowOff>
    </xdr:from>
    <xdr:to>
      <xdr:col>16</xdr:col>
      <xdr:colOff>66675</xdr:colOff>
      <xdr:row>1401</xdr:row>
      <xdr:rowOff>57150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9525</xdr:colOff>
      <xdr:row>1486</xdr:row>
      <xdr:rowOff>0</xdr:rowOff>
    </xdr:from>
    <xdr:to>
      <xdr:col>16</xdr:col>
      <xdr:colOff>47625</xdr:colOff>
      <xdr:row>1500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9525</xdr:colOff>
      <xdr:row>1585</xdr:row>
      <xdr:rowOff>0</xdr:rowOff>
    </xdr:from>
    <xdr:to>
      <xdr:col>16</xdr:col>
      <xdr:colOff>47625</xdr:colOff>
      <xdr:row>1599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771525</xdr:colOff>
      <xdr:row>1683</xdr:row>
      <xdr:rowOff>180975</xdr:rowOff>
    </xdr:from>
    <xdr:to>
      <xdr:col>16</xdr:col>
      <xdr:colOff>28575</xdr:colOff>
      <xdr:row>1698</xdr:row>
      <xdr:rowOff>66675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1783</xdr:row>
      <xdr:rowOff>0</xdr:rowOff>
    </xdr:from>
    <xdr:to>
      <xdr:col>16</xdr:col>
      <xdr:colOff>38100</xdr:colOff>
      <xdr:row>1797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9525</xdr:colOff>
      <xdr:row>1882</xdr:row>
      <xdr:rowOff>0</xdr:rowOff>
    </xdr:from>
    <xdr:to>
      <xdr:col>16</xdr:col>
      <xdr:colOff>47625</xdr:colOff>
      <xdr:row>1896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0</xdr:colOff>
      <xdr:row>1980</xdr:row>
      <xdr:rowOff>171450</xdr:rowOff>
    </xdr:from>
    <xdr:to>
      <xdr:col>16</xdr:col>
      <xdr:colOff>38100</xdr:colOff>
      <xdr:row>1995</xdr:row>
      <xdr:rowOff>57150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9525</xdr:colOff>
      <xdr:row>2080</xdr:row>
      <xdr:rowOff>9525</xdr:rowOff>
    </xdr:from>
    <xdr:to>
      <xdr:col>16</xdr:col>
      <xdr:colOff>47625</xdr:colOff>
      <xdr:row>2094</xdr:row>
      <xdr:rowOff>85725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99</xdr:row>
      <xdr:rowOff>171450</xdr:rowOff>
    </xdr:from>
    <xdr:to>
      <xdr:col>16</xdr:col>
      <xdr:colOff>314325</xdr:colOff>
      <xdr:row>114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396</xdr:row>
      <xdr:rowOff>180975</xdr:rowOff>
    </xdr:from>
    <xdr:to>
      <xdr:col>16</xdr:col>
      <xdr:colOff>295275</xdr:colOff>
      <xdr:row>411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199</xdr:row>
      <xdr:rowOff>19050</xdr:rowOff>
    </xdr:from>
    <xdr:to>
      <xdr:col>16</xdr:col>
      <xdr:colOff>314325</xdr:colOff>
      <xdr:row>213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298</xdr:row>
      <xdr:rowOff>9525</xdr:rowOff>
    </xdr:from>
    <xdr:to>
      <xdr:col>16</xdr:col>
      <xdr:colOff>323850</xdr:colOff>
      <xdr:row>312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</xdr:colOff>
      <xdr:row>496</xdr:row>
      <xdr:rowOff>9525</xdr:rowOff>
    </xdr:from>
    <xdr:to>
      <xdr:col>16</xdr:col>
      <xdr:colOff>342900</xdr:colOff>
      <xdr:row>510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594</xdr:row>
      <xdr:rowOff>161925</xdr:rowOff>
    </xdr:from>
    <xdr:to>
      <xdr:col>16</xdr:col>
      <xdr:colOff>314325</xdr:colOff>
      <xdr:row>609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1</xdr:row>
      <xdr:rowOff>9525</xdr:rowOff>
    </xdr:from>
    <xdr:to>
      <xdr:col>16</xdr:col>
      <xdr:colOff>314325</xdr:colOff>
      <xdr:row>15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15</xdr:col>
      <xdr:colOff>304800</xdr:colOff>
      <xdr:row>15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304800</xdr:colOff>
      <xdr:row>45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304800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304800</xdr:colOff>
      <xdr:row>60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2"/>
  <sheetViews>
    <sheetView topLeftCell="A19" workbookViewId="0"/>
  </sheetViews>
  <sheetFormatPr defaultRowHeight="15"/>
  <cols>
    <col min="1" max="4" width="9.140625" style="2"/>
    <col min="5" max="5" width="15.85546875" style="2" bestFit="1" customWidth="1"/>
    <col min="6" max="16384" width="9.140625" style="2"/>
  </cols>
  <sheetData>
    <row r="1" spans="3:13" s="3" customFormat="1"/>
    <row r="2" spans="3:13" s="3" customFormat="1" ht="22.5">
      <c r="C2" s="4" t="s">
        <v>66</v>
      </c>
    </row>
    <row r="3" spans="3:13" s="3" customFormat="1"/>
    <row r="4" spans="3:13" s="3" customFormat="1" ht="15.75">
      <c r="C4" s="5" t="s">
        <v>32</v>
      </c>
    </row>
    <row r="5" spans="3:13" s="3" customFormat="1"/>
    <row r="7" spans="3:13">
      <c r="C7" s="2" t="s">
        <v>51</v>
      </c>
      <c r="E7" s="6" t="s">
        <v>82</v>
      </c>
    </row>
    <row r="8" spans="3:13">
      <c r="C8" s="2" t="s">
        <v>50</v>
      </c>
      <c r="E8" s="6" t="s">
        <v>83</v>
      </c>
    </row>
    <row r="10" spans="3:13" ht="18.75" thickBot="1">
      <c r="C10" s="17" t="s">
        <v>31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2" spans="3:13" ht="18.75">
      <c r="C12" s="15" t="s">
        <v>30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3:13" ht="30" customHeight="1">
      <c r="C13" s="16" t="s">
        <v>67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5" spans="3:13" ht="18.75">
      <c r="C15" s="15" t="s">
        <v>47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3">
      <c r="C16" s="16" t="s">
        <v>48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8" spans="3:13" ht="18.75">
      <c r="C18" s="15" t="s">
        <v>64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3" ht="105" customHeight="1">
      <c r="C19" s="16" t="s">
        <v>68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1" spans="3:13" ht="18.75">
      <c r="C21" s="15" t="s">
        <v>65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3" ht="135" customHeight="1">
      <c r="C22" s="16" t="s">
        <v>69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</sheetData>
  <mergeCells count="9">
    <mergeCell ref="C18:M18"/>
    <mergeCell ref="C19:M19"/>
    <mergeCell ref="C21:M21"/>
    <mergeCell ref="C22:M22"/>
    <mergeCell ref="C10:M10"/>
    <mergeCell ref="C13:M13"/>
    <mergeCell ref="C12:M12"/>
    <mergeCell ref="C15:M15"/>
    <mergeCell ref="C16:M1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/>
  <sheetData>
    <row r="1" spans="1:4">
      <c r="A1" t="s">
        <v>49</v>
      </c>
      <c r="B1" t="s">
        <v>44</v>
      </c>
      <c r="C1" t="s">
        <v>25</v>
      </c>
      <c r="D1" t="s">
        <v>28</v>
      </c>
    </row>
    <row r="2" spans="1:4">
      <c r="A2" t="s">
        <v>33</v>
      </c>
      <c r="B2" t="s">
        <v>45</v>
      </c>
      <c r="C2">
        <v>27</v>
      </c>
      <c r="D2">
        <v>1166</v>
      </c>
    </row>
    <row r="3" spans="1:4">
      <c r="A3" t="s">
        <v>33</v>
      </c>
      <c r="B3" t="s">
        <v>46</v>
      </c>
      <c r="C3">
        <v>27</v>
      </c>
      <c r="D3">
        <v>1017</v>
      </c>
    </row>
    <row r="4" spans="1:4">
      <c r="A4" t="s">
        <v>33</v>
      </c>
      <c r="B4" t="s">
        <v>21</v>
      </c>
      <c r="C4">
        <v>0</v>
      </c>
      <c r="D4">
        <v>70</v>
      </c>
    </row>
    <row r="5" spans="1:4">
      <c r="A5" t="s">
        <v>34</v>
      </c>
      <c r="B5" t="s">
        <v>45</v>
      </c>
      <c r="C5">
        <v>50</v>
      </c>
      <c r="D5">
        <v>631</v>
      </c>
    </row>
    <row r="6" spans="1:4">
      <c r="A6" t="s">
        <v>34</v>
      </c>
      <c r="B6" t="s">
        <v>46</v>
      </c>
      <c r="C6">
        <v>71</v>
      </c>
      <c r="D6">
        <v>848</v>
      </c>
    </row>
    <row r="7" spans="1:4">
      <c r="A7" t="s">
        <v>34</v>
      </c>
      <c r="B7" t="s">
        <v>21</v>
      </c>
      <c r="C7">
        <v>0</v>
      </c>
      <c r="D7">
        <v>15</v>
      </c>
    </row>
    <row r="8" spans="1:4">
      <c r="A8" t="s">
        <v>35</v>
      </c>
      <c r="B8" t="s">
        <v>45</v>
      </c>
      <c r="C8">
        <v>403</v>
      </c>
      <c r="D8">
        <v>1891</v>
      </c>
    </row>
    <row r="9" spans="1:4">
      <c r="A9" t="s">
        <v>35</v>
      </c>
      <c r="B9" t="s">
        <v>46</v>
      </c>
      <c r="C9">
        <v>1129</v>
      </c>
      <c r="D9">
        <v>4966</v>
      </c>
    </row>
    <row r="10" spans="1:4">
      <c r="A10" t="s">
        <v>35</v>
      </c>
      <c r="B10" t="s">
        <v>21</v>
      </c>
      <c r="C10">
        <v>8</v>
      </c>
      <c r="D10">
        <v>56</v>
      </c>
    </row>
    <row r="11" spans="1:4">
      <c r="A11" t="s">
        <v>36</v>
      </c>
      <c r="B11" t="s">
        <v>45</v>
      </c>
      <c r="C11">
        <v>559</v>
      </c>
      <c r="D11">
        <v>2522</v>
      </c>
    </row>
    <row r="12" spans="1:4">
      <c r="A12" t="s">
        <v>36</v>
      </c>
      <c r="B12" t="s">
        <v>46</v>
      </c>
      <c r="C12">
        <v>1250</v>
      </c>
      <c r="D12">
        <v>5971</v>
      </c>
    </row>
    <row r="13" spans="1:4">
      <c r="A13" t="s">
        <v>36</v>
      </c>
      <c r="B13" t="s">
        <v>21</v>
      </c>
      <c r="C13">
        <v>9</v>
      </c>
      <c r="D13">
        <v>86</v>
      </c>
    </row>
    <row r="14" spans="1:4">
      <c r="A14" t="s">
        <v>37</v>
      </c>
      <c r="B14" t="s">
        <v>45</v>
      </c>
      <c r="C14">
        <v>599</v>
      </c>
      <c r="D14">
        <v>2520</v>
      </c>
    </row>
    <row r="15" spans="1:4">
      <c r="A15" t="s">
        <v>37</v>
      </c>
      <c r="B15" t="s">
        <v>46</v>
      </c>
      <c r="C15">
        <v>1515</v>
      </c>
      <c r="D15">
        <v>6418</v>
      </c>
    </row>
    <row r="16" spans="1:4">
      <c r="A16" t="s">
        <v>37</v>
      </c>
      <c r="B16" t="s">
        <v>21</v>
      </c>
      <c r="C16">
        <v>8</v>
      </c>
      <c r="D16">
        <v>86</v>
      </c>
    </row>
    <row r="17" spans="1:4">
      <c r="A17" t="s">
        <v>38</v>
      </c>
      <c r="B17" t="s">
        <v>45</v>
      </c>
      <c r="C17">
        <v>837</v>
      </c>
      <c r="D17">
        <v>2988</v>
      </c>
    </row>
    <row r="18" spans="1:4">
      <c r="A18" t="s">
        <v>38</v>
      </c>
      <c r="B18" t="s">
        <v>46</v>
      </c>
      <c r="C18">
        <v>1795</v>
      </c>
      <c r="D18">
        <v>6971</v>
      </c>
    </row>
    <row r="19" spans="1:4">
      <c r="A19" t="s">
        <v>38</v>
      </c>
      <c r="B19" t="s">
        <v>21</v>
      </c>
      <c r="C19">
        <v>2</v>
      </c>
      <c r="D19">
        <v>63</v>
      </c>
    </row>
    <row r="20" spans="1:4">
      <c r="A20" t="s">
        <v>39</v>
      </c>
      <c r="B20" t="s">
        <v>45</v>
      </c>
      <c r="C20">
        <v>539</v>
      </c>
      <c r="D20">
        <v>2137</v>
      </c>
    </row>
    <row r="21" spans="1:4">
      <c r="A21" t="s">
        <v>39</v>
      </c>
      <c r="B21" t="s">
        <v>46</v>
      </c>
      <c r="C21">
        <v>713</v>
      </c>
      <c r="D21">
        <v>2945</v>
      </c>
    </row>
    <row r="22" spans="1:4">
      <c r="A22" t="s">
        <v>39</v>
      </c>
      <c r="B22" t="s">
        <v>21</v>
      </c>
      <c r="C22">
        <v>0</v>
      </c>
      <c r="D22">
        <v>46</v>
      </c>
    </row>
    <row r="23" spans="1:4">
      <c r="A23" t="s">
        <v>40</v>
      </c>
      <c r="B23" t="s">
        <v>45</v>
      </c>
      <c r="C23">
        <v>698</v>
      </c>
      <c r="D23">
        <v>2419</v>
      </c>
    </row>
    <row r="24" spans="1:4">
      <c r="A24" t="s">
        <v>40</v>
      </c>
      <c r="B24" t="s">
        <v>46</v>
      </c>
      <c r="C24">
        <v>527</v>
      </c>
      <c r="D24">
        <v>2208</v>
      </c>
    </row>
    <row r="25" spans="1:4">
      <c r="A25" t="s">
        <v>40</v>
      </c>
      <c r="B25" t="s">
        <v>21</v>
      </c>
      <c r="C25">
        <v>0</v>
      </c>
      <c r="D25">
        <v>58</v>
      </c>
    </row>
    <row r="26" spans="1:4">
      <c r="A26" t="s">
        <v>41</v>
      </c>
      <c r="B26" t="s">
        <v>45</v>
      </c>
      <c r="C26">
        <v>721</v>
      </c>
      <c r="D26">
        <v>2420</v>
      </c>
    </row>
    <row r="27" spans="1:4">
      <c r="A27" t="s">
        <v>41</v>
      </c>
      <c r="B27" t="s">
        <v>46</v>
      </c>
      <c r="C27">
        <v>789</v>
      </c>
      <c r="D27">
        <v>3255</v>
      </c>
    </row>
    <row r="28" spans="1:4">
      <c r="A28" t="s">
        <v>41</v>
      </c>
      <c r="B28" t="s">
        <v>21</v>
      </c>
      <c r="C28">
        <v>0</v>
      </c>
      <c r="D28">
        <v>49</v>
      </c>
    </row>
    <row r="29" spans="1:4">
      <c r="A29" t="s">
        <v>42</v>
      </c>
      <c r="B29" t="s">
        <v>45</v>
      </c>
      <c r="C29">
        <v>229</v>
      </c>
      <c r="D29">
        <v>764</v>
      </c>
    </row>
    <row r="30" spans="1:4">
      <c r="A30" t="s">
        <v>42</v>
      </c>
      <c r="B30" t="s">
        <v>46</v>
      </c>
      <c r="C30">
        <v>455</v>
      </c>
      <c r="D30">
        <v>1890</v>
      </c>
    </row>
    <row r="31" spans="1:4">
      <c r="A31" t="s">
        <v>42</v>
      </c>
      <c r="B31" t="s">
        <v>21</v>
      </c>
      <c r="C31">
        <v>0</v>
      </c>
      <c r="D31">
        <v>16</v>
      </c>
    </row>
    <row r="32" spans="1:4">
      <c r="A32" t="s">
        <v>43</v>
      </c>
      <c r="B32" t="s">
        <v>45</v>
      </c>
      <c r="C32">
        <v>1</v>
      </c>
      <c r="D32">
        <v>19</v>
      </c>
    </row>
    <row r="33" spans="1:4">
      <c r="A33" t="s">
        <v>43</v>
      </c>
      <c r="B33" t="s">
        <v>46</v>
      </c>
      <c r="C33">
        <v>19</v>
      </c>
      <c r="D33">
        <v>77</v>
      </c>
    </row>
    <row r="34" spans="1:4">
      <c r="A34" t="s">
        <v>43</v>
      </c>
      <c r="B34" t="s">
        <v>21</v>
      </c>
      <c r="C34">
        <v>0</v>
      </c>
      <c r="D34">
        <v>2</v>
      </c>
    </row>
    <row r="35" spans="1:4">
      <c r="A35" t="s">
        <v>21</v>
      </c>
      <c r="B35" t="s">
        <v>45</v>
      </c>
      <c r="C35">
        <v>2</v>
      </c>
      <c r="D35">
        <v>15</v>
      </c>
    </row>
    <row r="36" spans="1:4">
      <c r="A36" t="s">
        <v>21</v>
      </c>
      <c r="B36" t="s">
        <v>46</v>
      </c>
      <c r="C36">
        <v>1</v>
      </c>
      <c r="D36">
        <v>13</v>
      </c>
    </row>
    <row r="37" spans="1:4">
      <c r="A37" t="s">
        <v>21</v>
      </c>
      <c r="B37" t="s">
        <v>21</v>
      </c>
      <c r="C37">
        <v>1</v>
      </c>
      <c r="D37">
        <v>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/>
  </sheetViews>
  <sheetFormatPr defaultRowHeight="15"/>
  <cols>
    <col min="1" max="1" width="13.140625" bestFit="1" customWidth="1"/>
  </cols>
  <sheetData>
    <row r="1" spans="1:3">
      <c r="A1" t="s">
        <v>62</v>
      </c>
      <c r="B1" t="s">
        <v>63</v>
      </c>
      <c r="C1" t="s">
        <v>61</v>
      </c>
    </row>
    <row r="2" spans="1:3">
      <c r="A2" s="1">
        <v>43972</v>
      </c>
      <c r="B2">
        <v>1</v>
      </c>
      <c r="C2">
        <v>1254</v>
      </c>
    </row>
    <row r="3" spans="1:3">
      <c r="A3" s="1">
        <v>43971</v>
      </c>
      <c r="B3">
        <v>3</v>
      </c>
      <c r="C3">
        <v>1253</v>
      </c>
    </row>
    <row r="4" spans="1:3">
      <c r="A4" s="1">
        <v>43970</v>
      </c>
      <c r="B4">
        <v>10</v>
      </c>
      <c r="C4">
        <v>1250</v>
      </c>
    </row>
    <row r="5" spans="1:3">
      <c r="A5" s="1">
        <v>43969</v>
      </c>
      <c r="B5">
        <v>10</v>
      </c>
      <c r="C5">
        <v>1240</v>
      </c>
    </row>
    <row r="6" spans="1:3">
      <c r="A6" s="1">
        <v>43968</v>
      </c>
      <c r="B6">
        <v>10</v>
      </c>
      <c r="C6">
        <v>1230</v>
      </c>
    </row>
    <row r="7" spans="1:3">
      <c r="A7" s="1">
        <v>43967</v>
      </c>
      <c r="B7">
        <v>13</v>
      </c>
      <c r="C7">
        <v>1220</v>
      </c>
    </row>
    <row r="8" spans="1:3">
      <c r="A8" s="1">
        <v>43966</v>
      </c>
      <c r="B8">
        <v>15</v>
      </c>
      <c r="C8">
        <v>1207</v>
      </c>
    </row>
    <row r="9" spans="1:3">
      <c r="A9" s="1">
        <v>43965</v>
      </c>
      <c r="B9">
        <v>12</v>
      </c>
      <c r="C9">
        <v>1192</v>
      </c>
    </row>
    <row r="10" spans="1:3">
      <c r="A10" s="1">
        <v>43964</v>
      </c>
      <c r="B10">
        <v>15</v>
      </c>
      <c r="C10">
        <v>1180</v>
      </c>
    </row>
    <row r="11" spans="1:3">
      <c r="A11" s="1">
        <v>43963</v>
      </c>
      <c r="B11">
        <v>11</v>
      </c>
      <c r="C11">
        <v>1165</v>
      </c>
    </row>
    <row r="12" spans="1:3">
      <c r="A12" s="1">
        <v>43962</v>
      </c>
      <c r="B12">
        <v>15</v>
      </c>
      <c r="C12">
        <v>1154</v>
      </c>
    </row>
    <row r="13" spans="1:3">
      <c r="A13" s="1">
        <v>43961</v>
      </c>
      <c r="B13">
        <v>10</v>
      </c>
      <c r="C13">
        <v>1139</v>
      </c>
    </row>
    <row r="14" spans="1:3">
      <c r="A14" s="1">
        <v>43960</v>
      </c>
      <c r="B14">
        <v>7</v>
      </c>
      <c r="C14">
        <v>1129</v>
      </c>
    </row>
    <row r="15" spans="1:3">
      <c r="A15" s="1">
        <v>43959</v>
      </c>
      <c r="B15">
        <v>13</v>
      </c>
      <c r="C15">
        <v>1122</v>
      </c>
    </row>
    <row r="16" spans="1:3">
      <c r="A16" s="1">
        <v>43958</v>
      </c>
      <c r="B16">
        <v>19</v>
      </c>
      <c r="C16">
        <v>1109</v>
      </c>
    </row>
    <row r="17" spans="1:3">
      <c r="A17" s="1">
        <v>43957</v>
      </c>
      <c r="B17">
        <v>23</v>
      </c>
      <c r="C17">
        <v>1090</v>
      </c>
    </row>
    <row r="18" spans="1:3">
      <c r="A18" s="1">
        <v>43956</v>
      </c>
      <c r="B18">
        <v>17</v>
      </c>
      <c r="C18">
        <v>1067</v>
      </c>
    </row>
    <row r="19" spans="1:3">
      <c r="A19" s="1">
        <v>43955</v>
      </c>
      <c r="B19">
        <v>23</v>
      </c>
      <c r="C19">
        <v>1050</v>
      </c>
    </row>
    <row r="20" spans="1:3">
      <c r="A20" s="1">
        <v>43954</v>
      </c>
      <c r="B20">
        <v>14</v>
      </c>
      <c r="C20">
        <v>1027</v>
      </c>
    </row>
    <row r="21" spans="1:3">
      <c r="A21" s="1">
        <v>43953</v>
      </c>
      <c r="B21">
        <v>14</v>
      </c>
      <c r="C21">
        <v>1013</v>
      </c>
    </row>
    <row r="22" spans="1:3">
      <c r="A22" s="1">
        <v>43952</v>
      </c>
      <c r="B22">
        <v>29</v>
      </c>
      <c r="C22">
        <v>999</v>
      </c>
    </row>
    <row r="23" spans="1:3">
      <c r="A23" s="1">
        <v>43951</v>
      </c>
      <c r="B23">
        <v>16</v>
      </c>
      <c r="C23">
        <v>970</v>
      </c>
    </row>
    <row r="24" spans="1:3">
      <c r="A24" s="1">
        <v>43950</v>
      </c>
      <c r="B24">
        <v>26</v>
      </c>
      <c r="C24">
        <v>954</v>
      </c>
    </row>
    <row r="25" spans="1:3">
      <c r="A25" s="1">
        <v>43949</v>
      </c>
      <c r="B25">
        <v>15</v>
      </c>
      <c r="C25">
        <v>928</v>
      </c>
    </row>
    <row r="26" spans="1:3">
      <c r="A26" s="1">
        <v>43948</v>
      </c>
      <c r="B26">
        <v>16</v>
      </c>
      <c r="C26">
        <v>913</v>
      </c>
    </row>
    <row r="27" spans="1:3">
      <c r="A27" s="1">
        <v>43947</v>
      </c>
      <c r="B27">
        <v>16</v>
      </c>
      <c r="C27">
        <v>897</v>
      </c>
    </row>
    <row r="28" spans="1:3">
      <c r="A28" s="1">
        <v>43946</v>
      </c>
      <c r="B28">
        <v>29</v>
      </c>
      <c r="C28">
        <v>881</v>
      </c>
    </row>
    <row r="29" spans="1:3">
      <c r="A29" s="1">
        <v>43945</v>
      </c>
      <c r="B29">
        <v>30</v>
      </c>
      <c r="C29">
        <v>852</v>
      </c>
    </row>
    <row r="30" spans="1:3">
      <c r="A30" s="1">
        <v>43944</v>
      </c>
      <c r="B30">
        <v>18</v>
      </c>
      <c r="C30">
        <v>822</v>
      </c>
    </row>
    <row r="31" spans="1:3">
      <c r="A31" s="1">
        <v>43943</v>
      </c>
      <c r="B31">
        <v>23</v>
      </c>
      <c r="C31">
        <v>804</v>
      </c>
    </row>
    <row r="32" spans="1:3">
      <c r="A32" s="1">
        <v>43942</v>
      </c>
      <c r="B32">
        <v>30</v>
      </c>
      <c r="C32">
        <v>781</v>
      </c>
    </row>
    <row r="33" spans="1:3">
      <c r="A33" s="1">
        <v>43941</v>
      </c>
      <c r="B33">
        <v>25</v>
      </c>
      <c r="C33">
        <v>751</v>
      </c>
    </row>
    <row r="34" spans="1:3">
      <c r="A34" s="1">
        <v>43940</v>
      </c>
      <c r="B34">
        <v>26</v>
      </c>
      <c r="C34">
        <v>726</v>
      </c>
    </row>
    <row r="35" spans="1:3">
      <c r="A35" s="1">
        <v>43939</v>
      </c>
      <c r="B35">
        <v>32</v>
      </c>
      <c r="C35">
        <v>700</v>
      </c>
    </row>
    <row r="36" spans="1:3">
      <c r="A36" s="1">
        <v>43938</v>
      </c>
      <c r="B36">
        <v>29</v>
      </c>
      <c r="C36">
        <v>668</v>
      </c>
    </row>
    <row r="37" spans="1:3">
      <c r="A37" s="1">
        <v>43937</v>
      </c>
      <c r="B37">
        <v>35</v>
      </c>
      <c r="C37">
        <v>639</v>
      </c>
    </row>
    <row r="38" spans="1:3">
      <c r="A38" s="1">
        <v>43936</v>
      </c>
      <c r="B38">
        <v>38</v>
      </c>
      <c r="C38">
        <v>604</v>
      </c>
    </row>
    <row r="39" spans="1:3">
      <c r="A39" s="1">
        <v>43935</v>
      </c>
      <c r="B39">
        <v>26</v>
      </c>
      <c r="C39">
        <v>566</v>
      </c>
    </row>
    <row r="40" spans="1:3">
      <c r="A40" s="1">
        <v>43934</v>
      </c>
      <c r="B40">
        <v>44</v>
      </c>
      <c r="C40">
        <v>540</v>
      </c>
    </row>
    <row r="41" spans="1:3">
      <c r="A41" s="1">
        <v>43933</v>
      </c>
      <c r="B41">
        <v>36</v>
      </c>
      <c r="C41">
        <v>496</v>
      </c>
    </row>
    <row r="42" spans="1:3">
      <c r="A42" s="1">
        <v>43932</v>
      </c>
      <c r="B42">
        <v>31</v>
      </c>
      <c r="C42">
        <v>460</v>
      </c>
    </row>
    <row r="43" spans="1:3">
      <c r="A43" s="1">
        <v>43931</v>
      </c>
      <c r="B43">
        <v>25</v>
      </c>
      <c r="C43">
        <v>429</v>
      </c>
    </row>
    <row r="44" spans="1:3">
      <c r="A44" s="1">
        <v>43930</v>
      </c>
      <c r="B44">
        <v>43</v>
      </c>
      <c r="C44">
        <v>404</v>
      </c>
    </row>
    <row r="45" spans="1:3">
      <c r="A45" s="1">
        <v>43929</v>
      </c>
      <c r="B45">
        <v>42</v>
      </c>
      <c r="C45">
        <v>361</v>
      </c>
    </row>
    <row r="46" spans="1:3">
      <c r="A46" s="1">
        <v>43928</v>
      </c>
      <c r="B46">
        <v>32</v>
      </c>
      <c r="C46">
        <v>319</v>
      </c>
    </row>
    <row r="47" spans="1:3">
      <c r="A47" s="1">
        <v>43927</v>
      </c>
      <c r="B47">
        <v>20</v>
      </c>
      <c r="C47">
        <v>287</v>
      </c>
    </row>
    <row r="48" spans="1:3">
      <c r="A48" s="1">
        <v>43926</v>
      </c>
      <c r="B48">
        <v>30</v>
      </c>
      <c r="C48">
        <v>267</v>
      </c>
    </row>
    <row r="49" spans="1:3">
      <c r="A49" s="1">
        <v>43925</v>
      </c>
      <c r="B49">
        <v>31</v>
      </c>
      <c r="C49">
        <v>237</v>
      </c>
    </row>
    <row r="50" spans="1:3">
      <c r="A50" s="1">
        <v>43924</v>
      </c>
      <c r="B50">
        <v>29</v>
      </c>
      <c r="C50">
        <v>206</v>
      </c>
    </row>
    <row r="51" spans="1:3">
      <c r="A51" s="1">
        <v>43923</v>
      </c>
      <c r="B51">
        <v>28</v>
      </c>
      <c r="C51">
        <v>177</v>
      </c>
    </row>
    <row r="52" spans="1:3">
      <c r="A52" s="1">
        <v>43922</v>
      </c>
      <c r="B52">
        <v>21</v>
      </c>
      <c r="C52">
        <v>149</v>
      </c>
    </row>
    <row r="53" spans="1:3">
      <c r="A53" s="1">
        <v>43921</v>
      </c>
      <c r="B53">
        <v>15</v>
      </c>
      <c r="C53">
        <v>128</v>
      </c>
    </row>
    <row r="54" spans="1:3">
      <c r="A54" s="1">
        <v>43920</v>
      </c>
      <c r="B54">
        <v>16</v>
      </c>
      <c r="C54">
        <v>113</v>
      </c>
    </row>
    <row r="55" spans="1:3">
      <c r="A55" s="1">
        <v>43919</v>
      </c>
      <c r="B55">
        <v>18</v>
      </c>
      <c r="C55">
        <v>97</v>
      </c>
    </row>
    <row r="56" spans="1:3">
      <c r="A56" s="1">
        <v>43918</v>
      </c>
      <c r="B56">
        <v>15</v>
      </c>
      <c r="C56">
        <v>79</v>
      </c>
    </row>
    <row r="57" spans="1:3">
      <c r="A57" s="1">
        <v>43917</v>
      </c>
      <c r="B57">
        <v>10</v>
      </c>
      <c r="C57">
        <v>64</v>
      </c>
    </row>
    <row r="58" spans="1:3">
      <c r="A58" s="1">
        <v>43916</v>
      </c>
      <c r="B58">
        <v>11</v>
      </c>
      <c r="C58">
        <v>54</v>
      </c>
    </row>
    <row r="59" spans="1:3">
      <c r="A59" s="1">
        <v>43915</v>
      </c>
      <c r="B59">
        <v>10</v>
      </c>
      <c r="C59">
        <v>43</v>
      </c>
    </row>
    <row r="60" spans="1:3">
      <c r="A60" s="1">
        <v>43914</v>
      </c>
      <c r="B60">
        <v>9</v>
      </c>
      <c r="C60">
        <v>33</v>
      </c>
    </row>
    <row r="61" spans="1:3">
      <c r="A61" s="1">
        <v>43913</v>
      </c>
      <c r="B61">
        <v>4</v>
      </c>
      <c r="C61">
        <v>24</v>
      </c>
    </row>
    <row r="62" spans="1:3">
      <c r="A62" s="1">
        <v>43912</v>
      </c>
      <c r="B62">
        <v>5</v>
      </c>
      <c r="C62">
        <v>20</v>
      </c>
    </row>
    <row r="63" spans="1:3">
      <c r="A63" s="1">
        <v>43911</v>
      </c>
      <c r="B63">
        <v>7</v>
      </c>
      <c r="C63">
        <v>15</v>
      </c>
    </row>
    <row r="64" spans="1:3">
      <c r="A64" s="1">
        <v>43910</v>
      </c>
      <c r="B64">
        <v>2</v>
      </c>
      <c r="C64">
        <v>8</v>
      </c>
    </row>
    <row r="65" spans="1:3">
      <c r="A65" s="1">
        <v>43909</v>
      </c>
      <c r="B65">
        <v>3</v>
      </c>
      <c r="C65">
        <v>6</v>
      </c>
    </row>
    <row r="66" spans="1:3">
      <c r="A66" s="1">
        <v>43908</v>
      </c>
      <c r="B66">
        <v>0</v>
      </c>
      <c r="C66">
        <v>3</v>
      </c>
    </row>
    <row r="67" spans="1:3">
      <c r="A67" s="1">
        <v>43907</v>
      </c>
      <c r="B67">
        <v>0</v>
      </c>
      <c r="C67">
        <v>3</v>
      </c>
    </row>
    <row r="68" spans="1:3">
      <c r="A68" s="1">
        <v>43906</v>
      </c>
      <c r="B68">
        <v>3</v>
      </c>
      <c r="C68">
        <v>3</v>
      </c>
    </row>
    <row r="69" spans="1:3">
      <c r="A69" s="1">
        <v>43905</v>
      </c>
      <c r="B69">
        <v>0</v>
      </c>
      <c r="C6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/>
  <sheetData>
    <row r="1" spans="1:2">
      <c r="A1" t="s">
        <v>52</v>
      </c>
      <c r="B1" t="s">
        <v>61</v>
      </c>
    </row>
    <row r="2" spans="1:2">
      <c r="A2" t="s">
        <v>53</v>
      </c>
      <c r="B2" t="s">
        <v>79</v>
      </c>
    </row>
    <row r="3" spans="1:2">
      <c r="A3" t="s">
        <v>54</v>
      </c>
      <c r="B3" t="s">
        <v>74</v>
      </c>
    </row>
    <row r="4" spans="1:2">
      <c r="A4" t="s">
        <v>55</v>
      </c>
      <c r="B4" t="s">
        <v>78</v>
      </c>
    </row>
    <row r="5" spans="1:2">
      <c r="A5" t="s">
        <v>56</v>
      </c>
      <c r="B5" t="s">
        <v>80</v>
      </c>
    </row>
    <row r="6" spans="1:2">
      <c r="A6" t="s">
        <v>57</v>
      </c>
      <c r="B6" t="s">
        <v>77</v>
      </c>
    </row>
    <row r="7" spans="1:2">
      <c r="A7" t="s">
        <v>58</v>
      </c>
      <c r="B7" t="s">
        <v>76</v>
      </c>
    </row>
    <row r="8" spans="1:2">
      <c r="A8" t="s">
        <v>59</v>
      </c>
      <c r="B8" t="s">
        <v>72</v>
      </c>
    </row>
    <row r="9" spans="1:2">
      <c r="A9" t="s">
        <v>73</v>
      </c>
      <c r="B9" t="s">
        <v>75</v>
      </c>
    </row>
    <row r="10" spans="1:2">
      <c r="A10" t="s">
        <v>60</v>
      </c>
      <c r="B10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8"/>
  <sheetViews>
    <sheetView workbookViewId="0">
      <pane ySplit="1" topLeftCell="A398" activePane="bottomLeft" state="frozen"/>
      <selection pane="bottomLeft" activeCell="A99" sqref="A99"/>
    </sheetView>
  </sheetViews>
  <sheetFormatPr defaultRowHeight="15"/>
  <cols>
    <col min="1" max="1" width="20" customWidth="1"/>
    <col min="2" max="2" width="14.140625" customWidth="1"/>
    <col min="3" max="8" width="13.28515625" customWidth="1"/>
    <col min="9" max="9" width="11.7109375" customWidth="1"/>
    <col min="11" max="11" width="11" customWidth="1"/>
    <col min="12" max="12" width="11.28515625" customWidth="1"/>
  </cols>
  <sheetData>
    <row r="1" spans="1:12" ht="60">
      <c r="A1" s="7" t="s">
        <v>0</v>
      </c>
      <c r="B1" s="7" t="s">
        <v>24</v>
      </c>
      <c r="C1" s="7" t="s">
        <v>26</v>
      </c>
      <c r="D1" s="7" t="s">
        <v>100</v>
      </c>
      <c r="E1" s="7" t="s">
        <v>101</v>
      </c>
      <c r="F1" s="7" t="s">
        <v>94</v>
      </c>
      <c r="G1" s="7" t="s">
        <v>95</v>
      </c>
      <c r="H1" s="7" t="s">
        <v>96</v>
      </c>
      <c r="I1" s="7" t="s">
        <v>27</v>
      </c>
      <c r="J1" s="7" t="s">
        <v>71</v>
      </c>
      <c r="K1" s="7" t="s">
        <v>29</v>
      </c>
      <c r="L1" s="7" t="s">
        <v>70</v>
      </c>
    </row>
    <row r="2" spans="1:12">
      <c r="A2" t="s">
        <v>1</v>
      </c>
      <c r="B2" s="1">
        <v>43972</v>
      </c>
      <c r="C2">
        <v>327</v>
      </c>
      <c r="D2" s="11">
        <f t="shared" ref="D2:D65" si="0">SUMIFS(CasesHB,HB,"Wales",SpecDate,B2)*SUMIFS(Pop,Area,A2)</f>
        <v>282.98079508616058</v>
      </c>
      <c r="E2" s="11">
        <f t="shared" ref="E2:E65" si="1">SUMIFS(CasesHB,HB,"Wales",SpecDate,B2)*SUMIFS(AreaKm2,Area,A2)</f>
        <v>67.17362351010955</v>
      </c>
      <c r="F2" s="11">
        <f t="shared" ref="F2:F65" si="2">SUMIFS(CasesHB,HB,"Wales",SpecDate,B2)*SUMIFS(PopKm2,Area,A2)</f>
        <v>827.69509428157801</v>
      </c>
      <c r="G2" s="11">
        <f t="shared" ref="G2:G65" si="3">SUMIFS(CasesHB,HB,"Wales",SpecDate,B2)*SUMIFS(PopKm2SRT,Area,A2)</f>
        <v>796.42708084219566</v>
      </c>
      <c r="H2" s="11">
        <f t="shared" ref="H2:H65" si="4">SUMIFS(CasesHB,HB,"Wales",SpecDate,B2)*SUMIFS(PopSRTKm2,Area,A2)</f>
        <v>530.62843809168726</v>
      </c>
      <c r="I2">
        <v>469.1</v>
      </c>
      <c r="J2">
        <v>1</v>
      </c>
      <c r="K2">
        <v>1256</v>
      </c>
      <c r="L2">
        <v>0</v>
      </c>
    </row>
    <row r="3" spans="1:12">
      <c r="A3" t="s">
        <v>1</v>
      </c>
      <c r="B3" s="1">
        <v>43971</v>
      </c>
      <c r="C3">
        <v>327</v>
      </c>
      <c r="D3" s="11">
        <f t="shared" si="0"/>
        <v>282.98079508616058</v>
      </c>
      <c r="E3" s="11">
        <f t="shared" si="1"/>
        <v>67.17362351010955</v>
      </c>
      <c r="F3" s="11">
        <f t="shared" si="2"/>
        <v>827.69509428157801</v>
      </c>
      <c r="G3" s="11">
        <f t="shared" si="3"/>
        <v>796.42708084219566</v>
      </c>
      <c r="H3" s="11">
        <f t="shared" si="4"/>
        <v>530.62843809168726</v>
      </c>
      <c r="I3">
        <v>469.1</v>
      </c>
      <c r="J3">
        <v>1</v>
      </c>
      <c r="K3">
        <v>1255</v>
      </c>
      <c r="L3">
        <v>0</v>
      </c>
    </row>
    <row r="4" spans="1:12">
      <c r="A4" t="s">
        <v>1</v>
      </c>
      <c r="B4" s="1">
        <v>43970</v>
      </c>
      <c r="C4">
        <v>327</v>
      </c>
      <c r="D4" s="11">
        <f t="shared" si="0"/>
        <v>282.91432085663598</v>
      </c>
      <c r="E4" s="11">
        <f t="shared" si="1"/>
        <v>67.157843941514258</v>
      </c>
      <c r="F4" s="11">
        <f t="shared" si="2"/>
        <v>827.50066273488278</v>
      </c>
      <c r="G4" s="11">
        <f t="shared" si="3"/>
        <v>796.23999437735131</v>
      </c>
      <c r="H4" s="11">
        <f t="shared" si="4"/>
        <v>530.5037896448722</v>
      </c>
      <c r="I4">
        <v>469.1</v>
      </c>
      <c r="J4">
        <v>13</v>
      </c>
      <c r="K4">
        <v>1254</v>
      </c>
      <c r="L4">
        <v>1</v>
      </c>
    </row>
    <row r="5" spans="1:12">
      <c r="A5" t="s">
        <v>1</v>
      </c>
      <c r="B5" s="1">
        <v>43969</v>
      </c>
      <c r="C5">
        <v>326</v>
      </c>
      <c r="D5" s="11">
        <f t="shared" si="0"/>
        <v>281.36325550106233</v>
      </c>
      <c r="E5" s="11">
        <f t="shared" si="1"/>
        <v>66.789654007624378</v>
      </c>
      <c r="F5" s="11">
        <f t="shared" si="2"/>
        <v>822.96392664532743</v>
      </c>
      <c r="G5" s="11">
        <f t="shared" si="3"/>
        <v>791.87464353098426</v>
      </c>
      <c r="H5" s="11">
        <f t="shared" si="4"/>
        <v>527.59532588585432</v>
      </c>
      <c r="I5">
        <v>467.6</v>
      </c>
      <c r="J5">
        <v>14</v>
      </c>
      <c r="K5">
        <v>1241</v>
      </c>
      <c r="L5">
        <v>1</v>
      </c>
    </row>
    <row r="6" spans="1:12">
      <c r="A6" t="s">
        <v>1</v>
      </c>
      <c r="B6" s="1">
        <v>43968</v>
      </c>
      <c r="C6">
        <v>325</v>
      </c>
      <c r="D6" s="11">
        <f t="shared" si="0"/>
        <v>278.06170210134127</v>
      </c>
      <c r="E6" s="11">
        <f t="shared" si="1"/>
        <v>66.005935434058784</v>
      </c>
      <c r="F6" s="11">
        <f t="shared" si="2"/>
        <v>813.30715982613117</v>
      </c>
      <c r="G6" s="11">
        <f t="shared" si="3"/>
        <v>782.5826824437172</v>
      </c>
      <c r="H6" s="11">
        <f t="shared" si="4"/>
        <v>521.40445302737328</v>
      </c>
      <c r="I6">
        <v>466.20000000000005</v>
      </c>
      <c r="J6">
        <v>17</v>
      </c>
      <c r="K6">
        <v>1227</v>
      </c>
      <c r="L6">
        <v>3</v>
      </c>
    </row>
    <row r="7" spans="1:12">
      <c r="A7" t="s">
        <v>1</v>
      </c>
      <c r="B7" s="1">
        <v>43967</v>
      </c>
      <c r="C7">
        <v>322</v>
      </c>
      <c r="D7" s="11">
        <f t="shared" si="0"/>
        <v>275.60215560893158</v>
      </c>
      <c r="E7" s="11">
        <f t="shared" si="1"/>
        <v>65.422091396033395</v>
      </c>
      <c r="F7" s="11">
        <f t="shared" si="2"/>
        <v>806.11319259840786</v>
      </c>
      <c r="G7" s="11">
        <f t="shared" si="3"/>
        <v>775.66048324447809</v>
      </c>
      <c r="H7" s="11">
        <f t="shared" si="4"/>
        <v>516.79246049521623</v>
      </c>
      <c r="I7">
        <v>461.90000000000003</v>
      </c>
      <c r="J7">
        <v>85</v>
      </c>
      <c r="K7">
        <v>1210</v>
      </c>
      <c r="L7">
        <v>4</v>
      </c>
    </row>
    <row r="8" spans="1:12">
      <c r="A8" t="s">
        <v>1</v>
      </c>
      <c r="B8" s="1">
        <v>43966</v>
      </c>
      <c r="C8">
        <v>318</v>
      </c>
      <c r="D8" s="11">
        <f t="shared" si="0"/>
        <v>272.14549567365316</v>
      </c>
      <c r="E8" s="11">
        <f t="shared" si="1"/>
        <v>64.60155382907881</v>
      </c>
      <c r="F8" s="11">
        <f t="shared" si="2"/>
        <v>796.00275217025614</v>
      </c>
      <c r="G8" s="11">
        <f t="shared" si="3"/>
        <v>765.93198707257432</v>
      </c>
      <c r="H8" s="11">
        <f t="shared" si="4"/>
        <v>510.31074126083337</v>
      </c>
      <c r="I8">
        <v>456.20000000000005</v>
      </c>
      <c r="J8">
        <v>90</v>
      </c>
      <c r="K8">
        <v>1125</v>
      </c>
      <c r="L8">
        <v>4</v>
      </c>
    </row>
    <row r="9" spans="1:12">
      <c r="A9" t="s">
        <v>1</v>
      </c>
      <c r="B9" s="1">
        <v>43965</v>
      </c>
      <c r="C9">
        <v>314</v>
      </c>
      <c r="D9" s="11">
        <f t="shared" si="0"/>
        <v>268.3121484377354</v>
      </c>
      <c r="E9" s="11">
        <f t="shared" si="1"/>
        <v>63.691598706750959</v>
      </c>
      <c r="F9" s="11">
        <f t="shared" si="2"/>
        <v>784.79053297749806</v>
      </c>
      <c r="G9" s="11">
        <f t="shared" si="3"/>
        <v>755.14333426655287</v>
      </c>
      <c r="H9" s="11">
        <f t="shared" si="4"/>
        <v>503.12268082783191</v>
      </c>
      <c r="I9">
        <v>450.40000000000003</v>
      </c>
      <c r="J9">
        <v>13</v>
      </c>
      <c r="K9">
        <v>1035</v>
      </c>
      <c r="L9">
        <v>0</v>
      </c>
    </row>
    <row r="10" spans="1:12">
      <c r="A10" t="s">
        <v>1</v>
      </c>
      <c r="B10" s="1">
        <v>43964</v>
      </c>
      <c r="C10">
        <v>314</v>
      </c>
      <c r="D10" s="11">
        <f t="shared" si="0"/>
        <v>265.65317925675197</v>
      </c>
      <c r="E10" s="11">
        <f t="shared" si="1"/>
        <v>63.060415962939729</v>
      </c>
      <c r="F10" s="11">
        <f t="shared" si="2"/>
        <v>777.01327110968896</v>
      </c>
      <c r="G10" s="11">
        <f t="shared" si="3"/>
        <v>747.6598756727808</v>
      </c>
      <c r="H10" s="11">
        <f t="shared" si="4"/>
        <v>498.13674295522969</v>
      </c>
      <c r="I10">
        <v>450.40000000000003</v>
      </c>
      <c r="J10">
        <v>16</v>
      </c>
      <c r="K10">
        <v>1022</v>
      </c>
      <c r="L10">
        <v>0</v>
      </c>
    </row>
    <row r="11" spans="1:12">
      <c r="A11" t="s">
        <v>1</v>
      </c>
      <c r="B11" s="1">
        <v>43963</v>
      </c>
      <c r="C11">
        <v>314</v>
      </c>
      <c r="D11" s="11">
        <f t="shared" si="0"/>
        <v>262.59536469862104</v>
      </c>
      <c r="E11" s="11">
        <f t="shared" si="1"/>
        <v>62.334555807556825</v>
      </c>
      <c r="F11" s="11">
        <f t="shared" si="2"/>
        <v>768.0694199617086</v>
      </c>
      <c r="G11" s="11">
        <f t="shared" si="3"/>
        <v>739.05389828994282</v>
      </c>
      <c r="H11" s="11">
        <f t="shared" si="4"/>
        <v>492.40291440173718</v>
      </c>
      <c r="I11">
        <v>450.40000000000003</v>
      </c>
      <c r="J11">
        <v>14</v>
      </c>
      <c r="K11">
        <v>1006</v>
      </c>
      <c r="L11">
        <v>0</v>
      </c>
    </row>
    <row r="12" spans="1:12">
      <c r="A12" t="s">
        <v>1</v>
      </c>
      <c r="B12" s="1">
        <v>43962</v>
      </c>
      <c r="C12">
        <v>314</v>
      </c>
      <c r="D12" s="11">
        <f t="shared" si="0"/>
        <v>259.55970821699827</v>
      </c>
      <c r="E12" s="11">
        <f t="shared" si="1"/>
        <v>61.613955508372342</v>
      </c>
      <c r="F12" s="11">
        <f t="shared" si="2"/>
        <v>759.19037932929325</v>
      </c>
      <c r="G12" s="11">
        <f t="shared" si="3"/>
        <v>730.51028306205308</v>
      </c>
      <c r="H12" s="11">
        <f t="shared" si="4"/>
        <v>486.71063533051637</v>
      </c>
      <c r="I12">
        <v>450.40000000000003</v>
      </c>
      <c r="J12">
        <v>14</v>
      </c>
      <c r="K12">
        <v>992</v>
      </c>
      <c r="L12">
        <v>1</v>
      </c>
    </row>
    <row r="13" spans="1:12">
      <c r="A13" t="s">
        <v>1</v>
      </c>
      <c r="B13" s="1">
        <v>43961</v>
      </c>
      <c r="C13">
        <v>313</v>
      </c>
      <c r="D13" s="11">
        <f t="shared" si="0"/>
        <v>255.79283521060512</v>
      </c>
      <c r="E13" s="11">
        <f t="shared" si="1"/>
        <v>60.719779954639776</v>
      </c>
      <c r="F13" s="11">
        <f t="shared" si="2"/>
        <v>748.17259168323039</v>
      </c>
      <c r="G13" s="11">
        <f t="shared" si="3"/>
        <v>719.90871672087587</v>
      </c>
      <c r="H13" s="11">
        <f t="shared" si="4"/>
        <v>479.64722334432997</v>
      </c>
      <c r="I13">
        <v>449</v>
      </c>
      <c r="J13">
        <v>9</v>
      </c>
      <c r="K13">
        <v>978</v>
      </c>
      <c r="L13">
        <v>0</v>
      </c>
    </row>
    <row r="14" spans="1:12">
      <c r="A14" t="s">
        <v>1</v>
      </c>
      <c r="B14" s="1">
        <v>43960</v>
      </c>
      <c r="C14">
        <v>313</v>
      </c>
      <c r="D14" s="11">
        <f t="shared" si="0"/>
        <v>253.59918563629378</v>
      </c>
      <c r="E14" s="11">
        <f t="shared" si="1"/>
        <v>60.199054190995518</v>
      </c>
      <c r="F14" s="11">
        <f t="shared" si="2"/>
        <v>741.756350642288</v>
      </c>
      <c r="G14" s="11">
        <f t="shared" si="3"/>
        <v>713.73486338101395</v>
      </c>
      <c r="H14" s="11">
        <f t="shared" si="4"/>
        <v>475.53382459943316</v>
      </c>
      <c r="I14">
        <v>449</v>
      </c>
      <c r="J14">
        <v>13</v>
      </c>
      <c r="K14">
        <v>969</v>
      </c>
      <c r="L14">
        <v>3</v>
      </c>
    </row>
    <row r="15" spans="1:12">
      <c r="A15" t="s">
        <v>1</v>
      </c>
      <c r="B15" s="1">
        <v>43959</v>
      </c>
      <c r="C15">
        <v>310</v>
      </c>
      <c r="D15" s="11">
        <f t="shared" si="0"/>
        <v>250.85158414927758</v>
      </c>
      <c r="E15" s="11">
        <f t="shared" si="1"/>
        <v>59.546832022390582</v>
      </c>
      <c r="F15" s="11">
        <f t="shared" si="2"/>
        <v>733.71984671221867</v>
      </c>
      <c r="G15" s="11">
        <f t="shared" si="3"/>
        <v>706.00195616744941</v>
      </c>
      <c r="H15" s="11">
        <f t="shared" si="4"/>
        <v>470.38168879774423</v>
      </c>
      <c r="I15">
        <v>444.70000000000005</v>
      </c>
      <c r="J15">
        <v>27</v>
      </c>
      <c r="K15">
        <v>956</v>
      </c>
      <c r="L15">
        <v>0</v>
      </c>
    </row>
    <row r="16" spans="1:12">
      <c r="A16" t="s">
        <v>1</v>
      </c>
      <c r="B16" s="1">
        <v>43958</v>
      </c>
      <c r="C16">
        <v>310</v>
      </c>
      <c r="D16" s="11">
        <f t="shared" si="0"/>
        <v>248.63577649845806</v>
      </c>
      <c r="E16" s="11">
        <f t="shared" si="1"/>
        <v>59.020846402547896</v>
      </c>
      <c r="F16" s="11">
        <f t="shared" si="2"/>
        <v>727.23879515571105</v>
      </c>
      <c r="G16" s="11">
        <f t="shared" si="3"/>
        <v>699.76574067263937</v>
      </c>
      <c r="H16" s="11">
        <f t="shared" si="4"/>
        <v>466.22674057057577</v>
      </c>
      <c r="I16">
        <v>444.70000000000005</v>
      </c>
      <c r="J16">
        <v>37</v>
      </c>
      <c r="K16">
        <v>929</v>
      </c>
      <c r="L16">
        <v>7</v>
      </c>
    </row>
    <row r="17" spans="1:12">
      <c r="A17" t="s">
        <v>1</v>
      </c>
      <c r="B17" s="1">
        <v>43957</v>
      </c>
      <c r="C17">
        <v>303</v>
      </c>
      <c r="D17" s="11">
        <f t="shared" si="0"/>
        <v>244.97969387460586</v>
      </c>
      <c r="E17" s="11">
        <f t="shared" si="1"/>
        <v>58.152970129807464</v>
      </c>
      <c r="F17" s="11">
        <f t="shared" si="2"/>
        <v>716.54506008747364</v>
      </c>
      <c r="G17" s="11">
        <f t="shared" si="3"/>
        <v>689.47598510620264</v>
      </c>
      <c r="H17" s="11">
        <f t="shared" si="4"/>
        <v>459.37107599574773</v>
      </c>
      <c r="I17">
        <v>434.6</v>
      </c>
      <c r="J17">
        <v>22</v>
      </c>
      <c r="K17">
        <v>892</v>
      </c>
      <c r="L17">
        <v>4</v>
      </c>
    </row>
    <row r="18" spans="1:12">
      <c r="A18" t="s">
        <v>1</v>
      </c>
      <c r="B18" s="1">
        <v>43956</v>
      </c>
      <c r="C18">
        <v>299</v>
      </c>
      <c r="D18" s="11">
        <f t="shared" si="0"/>
        <v>241.32361125075366</v>
      </c>
      <c r="E18" s="11">
        <f t="shared" si="1"/>
        <v>57.285093857067032</v>
      </c>
      <c r="F18" s="11">
        <f t="shared" si="2"/>
        <v>705.85132501923624</v>
      </c>
      <c r="G18" s="11">
        <f t="shared" si="3"/>
        <v>679.18622953976603</v>
      </c>
      <c r="H18" s="11">
        <f t="shared" si="4"/>
        <v>452.51541142091975</v>
      </c>
      <c r="I18">
        <v>428.90000000000003</v>
      </c>
      <c r="J18">
        <v>30</v>
      </c>
      <c r="K18">
        <v>870</v>
      </c>
      <c r="L18">
        <v>7</v>
      </c>
    </row>
    <row r="19" spans="1:12">
      <c r="A19" t="s">
        <v>1</v>
      </c>
      <c r="B19" s="1">
        <v>43955</v>
      </c>
      <c r="C19">
        <v>292</v>
      </c>
      <c r="D19" s="11">
        <f t="shared" si="0"/>
        <v>237.80047708595063</v>
      </c>
      <c r="E19" s="11">
        <f t="shared" si="1"/>
        <v>56.448776721517156</v>
      </c>
      <c r="F19" s="11">
        <f t="shared" si="2"/>
        <v>695.54645304438918</v>
      </c>
      <c r="G19" s="11">
        <f t="shared" si="3"/>
        <v>669.27064690301802</v>
      </c>
      <c r="H19" s="11">
        <f t="shared" si="4"/>
        <v>445.90904373972182</v>
      </c>
      <c r="I19">
        <v>418.90000000000003</v>
      </c>
      <c r="J19">
        <v>15</v>
      </c>
      <c r="K19">
        <v>840</v>
      </c>
      <c r="L19">
        <v>1</v>
      </c>
    </row>
    <row r="20" spans="1:12">
      <c r="A20" t="s">
        <v>1</v>
      </c>
      <c r="B20" s="1">
        <v>43954</v>
      </c>
      <c r="C20">
        <v>291</v>
      </c>
      <c r="D20" s="11">
        <f t="shared" si="0"/>
        <v>234.96424329290164</v>
      </c>
      <c r="E20" s="11">
        <f t="shared" si="1"/>
        <v>55.775515128118521</v>
      </c>
      <c r="F20" s="11">
        <f t="shared" si="2"/>
        <v>687.25070705205951</v>
      </c>
      <c r="G20" s="11">
        <f t="shared" si="3"/>
        <v>661.28829106966111</v>
      </c>
      <c r="H20" s="11">
        <f t="shared" si="4"/>
        <v>440.59071000894619</v>
      </c>
      <c r="I20">
        <v>417.40000000000003</v>
      </c>
      <c r="J20">
        <v>8</v>
      </c>
      <c r="K20">
        <v>825</v>
      </c>
      <c r="L20">
        <v>2</v>
      </c>
    </row>
    <row r="21" spans="1:12">
      <c r="A21" t="s">
        <v>1</v>
      </c>
      <c r="B21" s="1">
        <v>43953</v>
      </c>
      <c r="C21">
        <v>289</v>
      </c>
      <c r="D21" s="11">
        <f t="shared" si="0"/>
        <v>232.88138410113129</v>
      </c>
      <c r="E21" s="11">
        <f t="shared" si="1"/>
        <v>55.28108864546639</v>
      </c>
      <c r="F21" s="11">
        <f t="shared" si="2"/>
        <v>681.15851858894246</v>
      </c>
      <c r="G21" s="11">
        <f t="shared" si="3"/>
        <v>655.42624850453967</v>
      </c>
      <c r="H21" s="11">
        <f t="shared" si="4"/>
        <v>436.68505867540779</v>
      </c>
      <c r="I21">
        <v>414.6</v>
      </c>
      <c r="J21">
        <v>53</v>
      </c>
      <c r="K21">
        <v>817</v>
      </c>
      <c r="L21">
        <v>9</v>
      </c>
    </row>
    <row r="22" spans="1:12">
      <c r="A22" t="s">
        <v>1</v>
      </c>
      <c r="B22" s="1">
        <v>43952</v>
      </c>
      <c r="C22">
        <v>280</v>
      </c>
      <c r="D22" s="11">
        <f t="shared" si="0"/>
        <v>229.18098532426271</v>
      </c>
      <c r="E22" s="11">
        <f t="shared" si="1"/>
        <v>54.402692660329109</v>
      </c>
      <c r="F22" s="11">
        <f t="shared" si="2"/>
        <v>670.33516248957494</v>
      </c>
      <c r="G22" s="11">
        <f t="shared" si="3"/>
        <v>645.01176862820682</v>
      </c>
      <c r="H22" s="11">
        <f t="shared" si="4"/>
        <v>429.74629513603645</v>
      </c>
      <c r="I22">
        <v>401.6</v>
      </c>
      <c r="J22">
        <v>17</v>
      </c>
      <c r="K22">
        <v>764</v>
      </c>
      <c r="L22">
        <v>2</v>
      </c>
    </row>
    <row r="23" spans="1:12">
      <c r="A23" t="s">
        <v>1</v>
      </c>
      <c r="B23" s="1">
        <v>43951</v>
      </c>
      <c r="C23">
        <v>278</v>
      </c>
      <c r="D23" s="11">
        <f t="shared" si="0"/>
        <v>225.68000923596787</v>
      </c>
      <c r="E23" s="11">
        <f t="shared" si="1"/>
        <v>53.571635380977661</v>
      </c>
      <c r="F23" s="11">
        <f t="shared" si="2"/>
        <v>660.09510103029299</v>
      </c>
      <c r="G23" s="11">
        <f t="shared" si="3"/>
        <v>635.15854814640693</v>
      </c>
      <c r="H23" s="11">
        <f t="shared" si="4"/>
        <v>423.18147693711023</v>
      </c>
      <c r="I23">
        <v>398.8</v>
      </c>
      <c r="J23">
        <v>18</v>
      </c>
      <c r="K23">
        <v>747</v>
      </c>
      <c r="L23">
        <v>2</v>
      </c>
    </row>
    <row r="24" spans="1:12">
      <c r="A24" t="s">
        <v>1</v>
      </c>
      <c r="B24" s="1">
        <v>43950</v>
      </c>
      <c r="C24">
        <v>276</v>
      </c>
      <c r="D24" s="11">
        <f t="shared" si="0"/>
        <v>221.4256585463944</v>
      </c>
      <c r="E24" s="11">
        <f t="shared" si="1"/>
        <v>52.561742990879701</v>
      </c>
      <c r="F24" s="11">
        <f t="shared" si="2"/>
        <v>647.65148204179854</v>
      </c>
      <c r="G24" s="11">
        <f t="shared" si="3"/>
        <v>623.18501439637157</v>
      </c>
      <c r="H24" s="11">
        <f t="shared" si="4"/>
        <v>415.20397634094672</v>
      </c>
      <c r="I24">
        <v>395.90000000000003</v>
      </c>
      <c r="J24">
        <v>18</v>
      </c>
      <c r="K24">
        <v>729</v>
      </c>
      <c r="L24">
        <v>2</v>
      </c>
    </row>
    <row r="25" spans="1:12">
      <c r="A25" t="s">
        <v>1</v>
      </c>
      <c r="B25" s="1">
        <v>43949</v>
      </c>
      <c r="C25">
        <v>274</v>
      </c>
      <c r="D25" s="11">
        <f t="shared" si="0"/>
        <v>217.81389207555858</v>
      </c>
      <c r="E25" s="11">
        <f t="shared" si="1"/>
        <v>51.704386430536118</v>
      </c>
      <c r="F25" s="11">
        <f t="shared" si="2"/>
        <v>637.08736800469126</v>
      </c>
      <c r="G25" s="11">
        <f t="shared" si="3"/>
        <v>613.01998313983108</v>
      </c>
      <c r="H25" s="11">
        <f t="shared" si="4"/>
        <v>408.43141073066209</v>
      </c>
      <c r="I25">
        <v>393</v>
      </c>
      <c r="J25">
        <v>24</v>
      </c>
      <c r="K25">
        <v>711</v>
      </c>
      <c r="L25">
        <v>2</v>
      </c>
    </row>
    <row r="26" spans="1:12">
      <c r="A26" t="s">
        <v>1</v>
      </c>
      <c r="B26" s="1">
        <v>43948</v>
      </c>
      <c r="C26">
        <v>272</v>
      </c>
      <c r="D26" s="11">
        <f t="shared" si="0"/>
        <v>214.57881290536207</v>
      </c>
      <c r="E26" s="11">
        <f t="shared" si="1"/>
        <v>50.936447425565795</v>
      </c>
      <c r="F26" s="11">
        <f t="shared" si="2"/>
        <v>627.62503273219022</v>
      </c>
      <c r="G26" s="11">
        <f t="shared" si="3"/>
        <v>603.91510851740838</v>
      </c>
      <c r="H26" s="11">
        <f t="shared" si="4"/>
        <v>402.36518631899611</v>
      </c>
      <c r="I26">
        <v>390.20000000000005</v>
      </c>
      <c r="J26">
        <v>12</v>
      </c>
      <c r="K26">
        <v>687</v>
      </c>
      <c r="L26">
        <v>1</v>
      </c>
    </row>
    <row r="27" spans="1:12">
      <c r="A27" t="s">
        <v>1</v>
      </c>
      <c r="B27" s="1">
        <v>43947</v>
      </c>
      <c r="C27">
        <v>271</v>
      </c>
      <c r="D27" s="11">
        <f t="shared" si="0"/>
        <v>210.94488835801806</v>
      </c>
      <c r="E27" s="11">
        <f t="shared" si="1"/>
        <v>50.073831009023792</v>
      </c>
      <c r="F27" s="11">
        <f t="shared" si="2"/>
        <v>616.99610817951782</v>
      </c>
      <c r="G27" s="11">
        <f t="shared" si="3"/>
        <v>593.68771510591978</v>
      </c>
      <c r="H27" s="11">
        <f t="shared" si="4"/>
        <v>395.55107122643983</v>
      </c>
      <c r="I27">
        <v>388.70000000000005</v>
      </c>
      <c r="J27">
        <v>9</v>
      </c>
      <c r="K27">
        <v>675</v>
      </c>
      <c r="L27">
        <v>2</v>
      </c>
    </row>
    <row r="28" spans="1:12">
      <c r="A28" t="s">
        <v>1</v>
      </c>
      <c r="B28" s="1">
        <v>43946</v>
      </c>
      <c r="C28">
        <v>269</v>
      </c>
      <c r="D28" s="11">
        <f t="shared" si="0"/>
        <v>208.30807725354285</v>
      </c>
      <c r="E28" s="11">
        <f t="shared" si="1"/>
        <v>49.447908121410997</v>
      </c>
      <c r="F28" s="11">
        <f t="shared" si="2"/>
        <v>609.28365682727383</v>
      </c>
      <c r="G28" s="11">
        <f t="shared" si="3"/>
        <v>586.26661866709583</v>
      </c>
      <c r="H28" s="11">
        <f t="shared" si="4"/>
        <v>390.60668283610931</v>
      </c>
      <c r="I28">
        <v>385.90000000000003</v>
      </c>
      <c r="J28">
        <v>21</v>
      </c>
      <c r="K28">
        <v>666</v>
      </c>
      <c r="L28">
        <v>6</v>
      </c>
    </row>
    <row r="29" spans="1:12">
      <c r="A29" t="s">
        <v>1</v>
      </c>
      <c r="B29" s="1">
        <v>43945</v>
      </c>
      <c r="C29">
        <v>263</v>
      </c>
      <c r="D29" s="11">
        <f t="shared" si="0"/>
        <v>205.31673692493649</v>
      </c>
      <c r="E29" s="11">
        <f t="shared" si="1"/>
        <v>48.737827534623371</v>
      </c>
      <c r="F29" s="11">
        <f t="shared" si="2"/>
        <v>600.5342372259887</v>
      </c>
      <c r="G29" s="11">
        <f t="shared" si="3"/>
        <v>577.84772774910221</v>
      </c>
      <c r="H29" s="11">
        <f t="shared" si="4"/>
        <v>384.99750272943186</v>
      </c>
      <c r="I29">
        <v>377.3</v>
      </c>
      <c r="J29">
        <v>25</v>
      </c>
      <c r="K29">
        <v>645</v>
      </c>
      <c r="L29">
        <v>5</v>
      </c>
    </row>
    <row r="30" spans="1:12">
      <c r="A30" t="s">
        <v>1</v>
      </c>
      <c r="B30" s="1">
        <v>43944</v>
      </c>
      <c r="C30">
        <v>258</v>
      </c>
      <c r="D30" s="11">
        <f t="shared" si="0"/>
        <v>200.7300150877401</v>
      </c>
      <c r="E30" s="11">
        <f t="shared" si="1"/>
        <v>47.649037301549008</v>
      </c>
      <c r="F30" s="11">
        <f t="shared" si="2"/>
        <v>587.11846050401812</v>
      </c>
      <c r="G30" s="11">
        <f t="shared" si="3"/>
        <v>564.93876167484541</v>
      </c>
      <c r="H30" s="11">
        <f t="shared" si="4"/>
        <v>376.39675989919311</v>
      </c>
      <c r="I30">
        <v>370.1</v>
      </c>
      <c r="J30">
        <v>11</v>
      </c>
      <c r="K30">
        <v>620</v>
      </c>
      <c r="L30">
        <v>3</v>
      </c>
    </row>
    <row r="31" spans="1:12">
      <c r="A31" t="s">
        <v>1</v>
      </c>
      <c r="B31" s="1">
        <v>43943</v>
      </c>
      <c r="C31">
        <v>255</v>
      </c>
      <c r="D31" s="11">
        <f t="shared" si="0"/>
        <v>196.34271593911745</v>
      </c>
      <c r="E31" s="11">
        <f t="shared" si="1"/>
        <v>46.607585774260485</v>
      </c>
      <c r="F31" s="11">
        <f t="shared" si="2"/>
        <v>574.2859784221331</v>
      </c>
      <c r="G31" s="11">
        <f t="shared" si="3"/>
        <v>552.59105499512134</v>
      </c>
      <c r="H31" s="11">
        <f t="shared" si="4"/>
        <v>368.16996240939949</v>
      </c>
      <c r="I31">
        <v>365.8</v>
      </c>
      <c r="J31">
        <v>25</v>
      </c>
      <c r="K31">
        <v>609</v>
      </c>
      <c r="L31">
        <v>8</v>
      </c>
    </row>
    <row r="32" spans="1:12">
      <c r="A32" t="s">
        <v>1</v>
      </c>
      <c r="B32" s="1">
        <v>43942</v>
      </c>
      <c r="C32">
        <v>247</v>
      </c>
      <c r="D32" s="11">
        <f t="shared" si="0"/>
        <v>190.78103873556046</v>
      </c>
      <c r="E32" s="11">
        <f t="shared" si="1"/>
        <v>45.287361868455342</v>
      </c>
      <c r="F32" s="11">
        <f t="shared" si="2"/>
        <v>558.01853901529921</v>
      </c>
      <c r="G32" s="11">
        <f t="shared" si="3"/>
        <v>536.93815410314812</v>
      </c>
      <c r="H32" s="11">
        <f t="shared" si="4"/>
        <v>357.74104235920657</v>
      </c>
      <c r="I32">
        <v>354.3</v>
      </c>
      <c r="J32">
        <v>22</v>
      </c>
      <c r="K32">
        <v>584</v>
      </c>
      <c r="L32">
        <v>0</v>
      </c>
    </row>
    <row r="33" spans="1:12">
      <c r="A33" t="s">
        <v>1</v>
      </c>
      <c r="B33" s="1">
        <v>43941</v>
      </c>
      <c r="C33">
        <v>247</v>
      </c>
      <c r="D33" s="11">
        <f t="shared" si="0"/>
        <v>185.17504537898708</v>
      </c>
      <c r="E33" s="11">
        <f t="shared" si="1"/>
        <v>43.956618250253342</v>
      </c>
      <c r="F33" s="11">
        <f t="shared" si="2"/>
        <v>541.6214785773351</v>
      </c>
      <c r="G33" s="11">
        <f t="shared" si="3"/>
        <v>521.16052890127855</v>
      </c>
      <c r="H33" s="11">
        <f t="shared" si="4"/>
        <v>347.22902334447031</v>
      </c>
      <c r="I33">
        <v>354.3</v>
      </c>
      <c r="J33">
        <v>17</v>
      </c>
      <c r="K33">
        <v>562</v>
      </c>
      <c r="L33">
        <v>7</v>
      </c>
    </row>
    <row r="34" spans="1:12">
      <c r="A34" t="s">
        <v>1</v>
      </c>
      <c r="B34" s="1">
        <v>43940</v>
      </c>
      <c r="C34">
        <v>240</v>
      </c>
      <c r="D34" s="11">
        <f t="shared" si="0"/>
        <v>179.08157433923341</v>
      </c>
      <c r="E34" s="11">
        <f t="shared" si="1"/>
        <v>42.510157795685956</v>
      </c>
      <c r="F34" s="11">
        <f t="shared" si="2"/>
        <v>523.79858679693939</v>
      </c>
      <c r="G34" s="11">
        <f t="shared" si="3"/>
        <v>504.01093629055083</v>
      </c>
      <c r="H34" s="11">
        <f t="shared" si="4"/>
        <v>335.80291571975698</v>
      </c>
      <c r="I34">
        <v>344.3</v>
      </c>
      <c r="J34">
        <v>11</v>
      </c>
      <c r="K34">
        <v>545</v>
      </c>
      <c r="L34">
        <v>2</v>
      </c>
    </row>
    <row r="35" spans="1:12">
      <c r="A35" t="s">
        <v>1</v>
      </c>
      <c r="B35" s="1">
        <v>43939</v>
      </c>
      <c r="C35">
        <v>238</v>
      </c>
      <c r="D35" s="11">
        <f t="shared" si="0"/>
        <v>175.13743672077467</v>
      </c>
      <c r="E35" s="11">
        <f t="shared" si="1"/>
        <v>41.57390339236597</v>
      </c>
      <c r="F35" s="11">
        <f t="shared" si="2"/>
        <v>512.26231502635596</v>
      </c>
      <c r="G35" s="11">
        <f t="shared" si="3"/>
        <v>492.91047270978891</v>
      </c>
      <c r="H35" s="11">
        <f t="shared" si="4"/>
        <v>328.40710787539706</v>
      </c>
      <c r="I35">
        <v>341.40000000000003</v>
      </c>
      <c r="J35">
        <v>24</v>
      </c>
      <c r="K35">
        <v>534</v>
      </c>
      <c r="L35">
        <v>9</v>
      </c>
    </row>
    <row r="36" spans="1:12">
      <c r="A36" t="s">
        <v>1</v>
      </c>
      <c r="B36" s="1">
        <v>43938</v>
      </c>
      <c r="C36">
        <v>229</v>
      </c>
      <c r="D36" s="11">
        <f t="shared" si="0"/>
        <v>169.75302412928323</v>
      </c>
      <c r="E36" s="11">
        <f t="shared" si="1"/>
        <v>40.295758336148246</v>
      </c>
      <c r="F36" s="11">
        <f t="shared" si="2"/>
        <v>496.51335974404265</v>
      </c>
      <c r="G36" s="11">
        <f t="shared" si="3"/>
        <v>477.75646905740041</v>
      </c>
      <c r="H36" s="11">
        <f t="shared" si="4"/>
        <v>318.31058368337767</v>
      </c>
      <c r="I36">
        <v>328.5</v>
      </c>
      <c r="J36">
        <v>27</v>
      </c>
      <c r="K36">
        <v>510</v>
      </c>
      <c r="L36">
        <v>10</v>
      </c>
    </row>
    <row r="37" spans="1:12">
      <c r="A37" t="s">
        <v>1</v>
      </c>
      <c r="B37" s="1">
        <v>43937</v>
      </c>
      <c r="C37">
        <v>219</v>
      </c>
      <c r="D37" s="11">
        <f t="shared" si="0"/>
        <v>162.61812349364439</v>
      </c>
      <c r="E37" s="11">
        <f t="shared" si="1"/>
        <v>38.602084640254795</v>
      </c>
      <c r="F37" s="11">
        <f t="shared" si="2"/>
        <v>475.64437373208835</v>
      </c>
      <c r="G37" s="11">
        <f t="shared" si="3"/>
        <v>457.67585516411197</v>
      </c>
      <c r="H37" s="11">
        <f t="shared" si="4"/>
        <v>304.93165039189512</v>
      </c>
      <c r="I37">
        <v>314.10000000000002</v>
      </c>
      <c r="J37">
        <v>27</v>
      </c>
      <c r="K37">
        <v>483</v>
      </c>
      <c r="L37">
        <v>10</v>
      </c>
    </row>
    <row r="38" spans="1:12">
      <c r="A38" t="s">
        <v>1</v>
      </c>
      <c r="B38" s="1">
        <v>43936</v>
      </c>
      <c r="C38">
        <v>209</v>
      </c>
      <c r="D38" s="11">
        <f t="shared" si="0"/>
        <v>154.66337402720234</v>
      </c>
      <c r="E38" s="11">
        <f t="shared" si="1"/>
        <v>36.713796265019546</v>
      </c>
      <c r="F38" s="11">
        <f t="shared" si="2"/>
        <v>452.37739864422633</v>
      </c>
      <c r="G38" s="11">
        <f t="shared" si="3"/>
        <v>435.28784153774376</v>
      </c>
      <c r="H38" s="11">
        <f t="shared" si="4"/>
        <v>290.01538625636027</v>
      </c>
      <c r="I38">
        <v>299.8</v>
      </c>
      <c r="J38">
        <v>27</v>
      </c>
      <c r="K38">
        <v>456</v>
      </c>
      <c r="L38">
        <v>10</v>
      </c>
    </row>
    <row r="39" spans="1:12">
      <c r="A39" t="s">
        <v>1</v>
      </c>
      <c r="B39" s="1">
        <v>43935</v>
      </c>
      <c r="C39">
        <v>199</v>
      </c>
      <c r="D39" s="11">
        <f t="shared" si="0"/>
        <v>146.79725686679305</v>
      </c>
      <c r="E39" s="11">
        <f t="shared" si="1"/>
        <v>34.846547314578004</v>
      </c>
      <c r="F39" s="11">
        <f t="shared" si="2"/>
        <v>429.36966561862454</v>
      </c>
      <c r="G39" s="11">
        <f t="shared" si="3"/>
        <v>413.14927653116797</v>
      </c>
      <c r="H39" s="11">
        <f t="shared" si="4"/>
        <v>275.26532004991213</v>
      </c>
      <c r="I39">
        <v>285.5</v>
      </c>
      <c r="J39">
        <v>19</v>
      </c>
      <c r="K39">
        <v>429</v>
      </c>
      <c r="L39">
        <v>9</v>
      </c>
    </row>
    <row r="40" spans="1:12">
      <c r="A40" t="s">
        <v>1</v>
      </c>
      <c r="B40" s="1">
        <v>43934</v>
      </c>
      <c r="C40">
        <v>190</v>
      </c>
      <c r="D40" s="11">
        <f t="shared" si="0"/>
        <v>139.92825314925253</v>
      </c>
      <c r="E40" s="11">
        <f t="shared" si="1"/>
        <v>33.215991893065677</v>
      </c>
      <c r="F40" s="11">
        <f t="shared" si="2"/>
        <v>409.27840579345116</v>
      </c>
      <c r="G40" s="11">
        <f t="shared" si="3"/>
        <v>393.81700849725672</v>
      </c>
      <c r="H40" s="11">
        <f t="shared" si="4"/>
        <v>262.38498054568987</v>
      </c>
      <c r="I40">
        <v>272.5</v>
      </c>
      <c r="J40">
        <v>10</v>
      </c>
      <c r="K40">
        <v>410</v>
      </c>
      <c r="L40">
        <v>8</v>
      </c>
    </row>
    <row r="41" spans="1:12">
      <c r="A41" t="s">
        <v>1</v>
      </c>
      <c r="B41" s="1">
        <v>43933</v>
      </c>
      <c r="C41">
        <v>182</v>
      </c>
      <c r="D41" s="11">
        <f t="shared" si="0"/>
        <v>134.01204672156442</v>
      </c>
      <c r="E41" s="11">
        <f t="shared" si="1"/>
        <v>31.811610288085703</v>
      </c>
      <c r="F41" s="11">
        <f t="shared" si="2"/>
        <v>391.97399813757602</v>
      </c>
      <c r="G41" s="11">
        <f t="shared" si="3"/>
        <v>377.16631312611378</v>
      </c>
      <c r="H41" s="11">
        <f t="shared" si="4"/>
        <v>251.29126877914999</v>
      </c>
      <c r="I41">
        <v>261.10000000000002</v>
      </c>
      <c r="J41">
        <v>11</v>
      </c>
      <c r="K41">
        <v>400</v>
      </c>
      <c r="L41">
        <v>2</v>
      </c>
    </row>
    <row r="42" spans="1:12">
      <c r="A42" t="s">
        <v>1</v>
      </c>
      <c r="B42" s="1">
        <v>43932</v>
      </c>
      <c r="C42">
        <v>180</v>
      </c>
      <c r="D42" s="11">
        <f t="shared" si="0"/>
        <v>128.62763413007301</v>
      </c>
      <c r="E42" s="11">
        <f t="shared" si="1"/>
        <v>30.533465231867975</v>
      </c>
      <c r="F42" s="11">
        <f t="shared" si="2"/>
        <v>376.2250428552627</v>
      </c>
      <c r="G42" s="11">
        <f t="shared" si="3"/>
        <v>362.01230947372528</v>
      </c>
      <c r="H42" s="11">
        <f t="shared" si="4"/>
        <v>241.19474458713057</v>
      </c>
      <c r="I42">
        <v>258.2</v>
      </c>
      <c r="J42">
        <v>19</v>
      </c>
      <c r="K42">
        <v>389</v>
      </c>
      <c r="L42">
        <v>10</v>
      </c>
    </row>
    <row r="43" spans="1:12">
      <c r="A43" t="s">
        <v>1</v>
      </c>
      <c r="B43" s="1">
        <v>43931</v>
      </c>
      <c r="C43">
        <v>170</v>
      </c>
      <c r="D43" s="11">
        <f t="shared" si="0"/>
        <v>123.22106346207337</v>
      </c>
      <c r="E43" s="11">
        <f t="shared" si="1"/>
        <v>29.250060319451819</v>
      </c>
      <c r="F43" s="11">
        <f t="shared" si="2"/>
        <v>360.41127705738432</v>
      </c>
      <c r="G43" s="11">
        <f t="shared" si="3"/>
        <v>346.79594366638867</v>
      </c>
      <c r="H43" s="11">
        <f t="shared" si="4"/>
        <v>231.05667091283948</v>
      </c>
      <c r="I43">
        <v>243.9</v>
      </c>
      <c r="J43">
        <v>9</v>
      </c>
      <c r="K43">
        <v>370</v>
      </c>
      <c r="L43">
        <v>5</v>
      </c>
    </row>
    <row r="44" spans="1:12">
      <c r="A44" t="s">
        <v>1</v>
      </c>
      <c r="B44" s="1">
        <v>43930</v>
      </c>
      <c r="C44">
        <v>165</v>
      </c>
      <c r="D44" s="11">
        <f t="shared" si="0"/>
        <v>116.57364050961482</v>
      </c>
      <c r="E44" s="11">
        <f t="shared" si="1"/>
        <v>27.672103459923758</v>
      </c>
      <c r="F44" s="11">
        <f t="shared" si="2"/>
        <v>340.96812238786168</v>
      </c>
      <c r="G44" s="11">
        <f t="shared" si="3"/>
        <v>328.08729718195843</v>
      </c>
      <c r="H44" s="11">
        <f t="shared" si="4"/>
        <v>218.59182623133401</v>
      </c>
      <c r="I44">
        <v>236.70000000000002</v>
      </c>
      <c r="J44">
        <v>20</v>
      </c>
      <c r="K44">
        <v>361</v>
      </c>
      <c r="L44">
        <v>7</v>
      </c>
    </row>
    <row r="45" spans="1:12">
      <c r="A45" t="s">
        <v>1</v>
      </c>
      <c r="B45" s="1">
        <v>43929</v>
      </c>
      <c r="C45">
        <v>158</v>
      </c>
      <c r="D45" s="11">
        <f t="shared" si="0"/>
        <v>107.9319906714187</v>
      </c>
      <c r="E45" s="11">
        <f t="shared" si="1"/>
        <v>25.620759542537279</v>
      </c>
      <c r="F45" s="11">
        <f t="shared" si="2"/>
        <v>315.69202131748227</v>
      </c>
      <c r="G45" s="11">
        <f t="shared" si="3"/>
        <v>303.76605675219912</v>
      </c>
      <c r="H45" s="11">
        <f t="shared" si="4"/>
        <v>202.38752814537693</v>
      </c>
      <c r="I45">
        <v>226.60000000000002</v>
      </c>
      <c r="J45">
        <v>25</v>
      </c>
      <c r="K45">
        <v>341</v>
      </c>
      <c r="L45">
        <v>15</v>
      </c>
    </row>
    <row r="46" spans="1:12">
      <c r="A46" t="s">
        <v>1</v>
      </c>
      <c r="B46" s="1">
        <v>43928</v>
      </c>
      <c r="C46">
        <v>143</v>
      </c>
      <c r="D46" s="11">
        <f t="shared" si="0"/>
        <v>99.445447368779952</v>
      </c>
      <c r="E46" s="11">
        <f t="shared" si="1"/>
        <v>23.606234618539787</v>
      </c>
      <c r="F46" s="11">
        <f t="shared" si="2"/>
        <v>290.86959385605843</v>
      </c>
      <c r="G46" s="11">
        <f t="shared" si="3"/>
        <v>279.88135140707652</v>
      </c>
      <c r="H46" s="11">
        <f t="shared" si="4"/>
        <v>186.47407643532162</v>
      </c>
      <c r="I46">
        <v>205.10000000000002</v>
      </c>
      <c r="J46">
        <v>12</v>
      </c>
      <c r="K46">
        <v>316</v>
      </c>
      <c r="L46">
        <v>5</v>
      </c>
    </row>
    <row r="47" spans="1:12">
      <c r="A47" t="s">
        <v>1</v>
      </c>
      <c r="B47" s="1">
        <v>43927</v>
      </c>
      <c r="C47">
        <v>138</v>
      </c>
      <c r="D47" s="11">
        <f t="shared" si="0"/>
        <v>91.114010601698567</v>
      </c>
      <c r="E47" s="11">
        <f t="shared" si="1"/>
        <v>21.628528687931286</v>
      </c>
      <c r="F47" s="11">
        <f t="shared" si="2"/>
        <v>266.50084000359004</v>
      </c>
      <c r="G47" s="11">
        <f t="shared" si="3"/>
        <v>256.43318114659058</v>
      </c>
      <c r="H47" s="11">
        <f t="shared" si="4"/>
        <v>170.85147110116813</v>
      </c>
      <c r="I47">
        <v>198</v>
      </c>
      <c r="J47">
        <v>20</v>
      </c>
      <c r="K47">
        <v>304</v>
      </c>
      <c r="L47">
        <v>16</v>
      </c>
    </row>
    <row r="48" spans="1:12">
      <c r="A48" t="s">
        <v>1</v>
      </c>
      <c r="B48" s="1">
        <v>43926</v>
      </c>
      <c r="C48">
        <v>122</v>
      </c>
      <c r="D48" s="11">
        <f t="shared" si="0"/>
        <v>82.716099605092595</v>
      </c>
      <c r="E48" s="11">
        <f t="shared" si="1"/>
        <v>19.635043188727501</v>
      </c>
      <c r="F48" s="11">
        <f t="shared" si="2"/>
        <v>241.93765460442648</v>
      </c>
      <c r="G48" s="11">
        <f t="shared" si="3"/>
        <v>232.79792442126038</v>
      </c>
      <c r="H48" s="11">
        <f t="shared" si="4"/>
        <v>155.10421732019955</v>
      </c>
      <c r="I48">
        <v>175</v>
      </c>
      <c r="J48">
        <v>10</v>
      </c>
      <c r="K48">
        <v>284</v>
      </c>
      <c r="L48">
        <v>4</v>
      </c>
    </row>
    <row r="49" spans="1:12">
      <c r="A49" t="s">
        <v>1</v>
      </c>
      <c r="B49" s="1">
        <v>43925</v>
      </c>
      <c r="C49">
        <v>118</v>
      </c>
      <c r="D49" s="11">
        <f t="shared" si="0"/>
        <v>77.819164696781456</v>
      </c>
      <c r="E49" s="11">
        <f t="shared" si="1"/>
        <v>18.472614968875163</v>
      </c>
      <c r="F49" s="11">
        <f t="shared" si="2"/>
        <v>227.61453066454482</v>
      </c>
      <c r="G49" s="11">
        <f t="shared" si="3"/>
        <v>219.01588817773009</v>
      </c>
      <c r="H49" s="11">
        <f t="shared" si="4"/>
        <v>145.92178173815719</v>
      </c>
      <c r="I49">
        <v>169.3</v>
      </c>
      <c r="J49">
        <v>21</v>
      </c>
      <c r="K49">
        <v>274</v>
      </c>
      <c r="L49">
        <v>12</v>
      </c>
    </row>
    <row r="50" spans="1:12">
      <c r="A50" t="s">
        <v>1</v>
      </c>
      <c r="B50" s="1">
        <v>43924</v>
      </c>
      <c r="C50">
        <v>106</v>
      </c>
      <c r="D50" s="11">
        <f t="shared" si="0"/>
        <v>71.592745197978616</v>
      </c>
      <c r="E50" s="11">
        <f t="shared" si="1"/>
        <v>16.994595377117214</v>
      </c>
      <c r="F50" s="11">
        <f t="shared" si="2"/>
        <v>209.40277579075862</v>
      </c>
      <c r="G50" s="11">
        <f t="shared" si="3"/>
        <v>201.49212263731377</v>
      </c>
      <c r="H50" s="11">
        <f t="shared" si="4"/>
        <v>134.24637721981375</v>
      </c>
      <c r="I50">
        <v>152.1</v>
      </c>
      <c r="J50">
        <v>22</v>
      </c>
      <c r="K50">
        <v>253</v>
      </c>
      <c r="L50">
        <v>9</v>
      </c>
    </row>
    <row r="51" spans="1:12">
      <c r="A51" t="s">
        <v>1</v>
      </c>
      <c r="B51" s="1">
        <v>43923</v>
      </c>
      <c r="C51">
        <v>97</v>
      </c>
      <c r="D51" s="11">
        <f t="shared" si="0"/>
        <v>64.413528409323376</v>
      </c>
      <c r="E51" s="11">
        <f t="shared" si="1"/>
        <v>15.290401968826908</v>
      </c>
      <c r="F51" s="11">
        <f t="shared" si="2"/>
        <v>188.40416874767419</v>
      </c>
      <c r="G51" s="11">
        <f t="shared" si="3"/>
        <v>181.28678443412909</v>
      </c>
      <c r="H51" s="11">
        <f t="shared" si="4"/>
        <v>120.78434496378787</v>
      </c>
      <c r="I51">
        <v>139.1</v>
      </c>
      <c r="J51">
        <v>20</v>
      </c>
      <c r="K51">
        <v>231</v>
      </c>
      <c r="L51">
        <v>8</v>
      </c>
    </row>
    <row r="52" spans="1:12">
      <c r="A52" t="s">
        <v>1</v>
      </c>
      <c r="B52" s="1">
        <v>43922</v>
      </c>
      <c r="C52">
        <v>89</v>
      </c>
      <c r="D52" s="11">
        <f t="shared" si="0"/>
        <v>57.034888932094383</v>
      </c>
      <c r="E52" s="11">
        <f t="shared" si="1"/>
        <v>13.538869854750761</v>
      </c>
      <c r="F52" s="11">
        <f t="shared" si="2"/>
        <v>166.82226706450408</v>
      </c>
      <c r="G52" s="11">
        <f t="shared" si="3"/>
        <v>160.52018683641151</v>
      </c>
      <c r="H52" s="11">
        <f t="shared" si="4"/>
        <v>106.94836736731682</v>
      </c>
      <c r="I52">
        <v>127.7</v>
      </c>
      <c r="J52">
        <v>17</v>
      </c>
      <c r="K52">
        <v>211</v>
      </c>
      <c r="L52">
        <v>6</v>
      </c>
    </row>
    <row r="53" spans="1:12">
      <c r="A53" t="s">
        <v>1</v>
      </c>
      <c r="B53" s="1">
        <v>43921</v>
      </c>
      <c r="C53">
        <v>83</v>
      </c>
      <c r="D53" s="11">
        <f t="shared" si="0"/>
        <v>49.944304449471929</v>
      </c>
      <c r="E53" s="11">
        <f t="shared" si="1"/>
        <v>11.855715871254162</v>
      </c>
      <c r="F53" s="11">
        <f t="shared" si="2"/>
        <v>146.08290208367995</v>
      </c>
      <c r="G53" s="11">
        <f t="shared" si="3"/>
        <v>140.56429725301925</v>
      </c>
      <c r="H53" s="11">
        <f t="shared" si="4"/>
        <v>93.652533040377662</v>
      </c>
      <c r="I53">
        <v>119.10000000000001</v>
      </c>
      <c r="J53">
        <v>22</v>
      </c>
      <c r="K53">
        <v>194</v>
      </c>
      <c r="L53">
        <v>15</v>
      </c>
    </row>
    <row r="54" spans="1:12">
      <c r="A54" t="s">
        <v>1</v>
      </c>
      <c r="B54" s="1">
        <v>43920</v>
      </c>
      <c r="C54">
        <v>68</v>
      </c>
      <c r="D54" s="11">
        <f t="shared" si="0"/>
        <v>43.939465715751034</v>
      </c>
      <c r="E54" s="11">
        <f t="shared" si="1"/>
        <v>10.430294841480482</v>
      </c>
      <c r="F54" s="11">
        <f t="shared" si="2"/>
        <v>128.51925236554453</v>
      </c>
      <c r="G54" s="11">
        <f t="shared" si="3"/>
        <v>123.66415326208393</v>
      </c>
      <c r="H54" s="11">
        <f t="shared" si="4"/>
        <v>82.392623344751058</v>
      </c>
      <c r="I54">
        <v>97.5</v>
      </c>
      <c r="J54">
        <v>20</v>
      </c>
      <c r="K54">
        <v>172</v>
      </c>
      <c r="L54">
        <v>9</v>
      </c>
    </row>
    <row r="55" spans="1:12">
      <c r="A55" t="s">
        <v>1</v>
      </c>
      <c r="B55" s="1">
        <v>43919</v>
      </c>
      <c r="C55">
        <v>59</v>
      </c>
      <c r="D55" s="11">
        <f t="shared" si="0"/>
        <v>36.538668162013842</v>
      </c>
      <c r="E55" s="11">
        <f t="shared" si="1"/>
        <v>8.6735028712059066</v>
      </c>
      <c r="F55" s="11">
        <f t="shared" si="2"/>
        <v>106.87254016680934</v>
      </c>
      <c r="G55" s="11">
        <f t="shared" si="3"/>
        <v>102.83519350941826</v>
      </c>
      <c r="H55" s="11">
        <f t="shared" si="4"/>
        <v>68.515096266008328</v>
      </c>
      <c r="I55">
        <v>84.600000000000009</v>
      </c>
      <c r="J55">
        <v>13</v>
      </c>
      <c r="K55">
        <v>152</v>
      </c>
      <c r="L55">
        <v>5</v>
      </c>
    </row>
    <row r="56" spans="1:12">
      <c r="A56" t="s">
        <v>1</v>
      </c>
      <c r="B56" s="1">
        <v>43918</v>
      </c>
      <c r="C56">
        <v>54</v>
      </c>
      <c r="D56" s="11">
        <f t="shared" si="0"/>
        <v>33.082008226735397</v>
      </c>
      <c r="E56" s="11">
        <f t="shared" si="1"/>
        <v>7.852965304251315</v>
      </c>
      <c r="F56" s="11">
        <f t="shared" si="2"/>
        <v>96.762099738657582</v>
      </c>
      <c r="G56" s="11">
        <f t="shared" si="3"/>
        <v>93.106697337514532</v>
      </c>
      <c r="H56" s="11">
        <f t="shared" si="4"/>
        <v>62.033377031625484</v>
      </c>
      <c r="I56">
        <v>77.5</v>
      </c>
      <c r="J56">
        <v>9</v>
      </c>
      <c r="K56">
        <v>139</v>
      </c>
      <c r="L56">
        <v>3</v>
      </c>
    </row>
    <row r="57" spans="1:12">
      <c r="A57" t="s">
        <v>1</v>
      </c>
      <c r="B57" s="1">
        <v>43917</v>
      </c>
      <c r="C57">
        <v>51</v>
      </c>
      <c r="D57" s="11">
        <f t="shared" si="0"/>
        <v>29.403767526374999</v>
      </c>
      <c r="E57" s="11">
        <f t="shared" si="1"/>
        <v>6.9798291753124548</v>
      </c>
      <c r="F57" s="11">
        <f t="shared" si="2"/>
        <v>86.003554154855053</v>
      </c>
      <c r="G57" s="11">
        <f t="shared" si="3"/>
        <v>82.754579616129789</v>
      </c>
      <c r="H57" s="11">
        <f t="shared" si="4"/>
        <v>55.136162974525803</v>
      </c>
      <c r="I57">
        <v>73.2</v>
      </c>
      <c r="J57">
        <v>12</v>
      </c>
      <c r="K57">
        <v>130</v>
      </c>
      <c r="L57">
        <v>5</v>
      </c>
    </row>
    <row r="58" spans="1:12">
      <c r="A58" t="s">
        <v>1</v>
      </c>
      <c r="B58" s="1">
        <v>43916</v>
      </c>
      <c r="C58">
        <v>46</v>
      </c>
      <c r="D58" s="11">
        <f t="shared" si="0"/>
        <v>25.30452337235889</v>
      </c>
      <c r="E58" s="11">
        <f t="shared" si="1"/>
        <v>6.006755778603484</v>
      </c>
      <c r="F58" s="11">
        <f t="shared" si="2"/>
        <v>74.013608775316115</v>
      </c>
      <c r="G58" s="11">
        <f t="shared" si="3"/>
        <v>71.217580950731133</v>
      </c>
      <c r="H58" s="11">
        <f t="shared" si="4"/>
        <v>47.449508754264102</v>
      </c>
      <c r="I58">
        <v>66</v>
      </c>
      <c r="J58">
        <v>15</v>
      </c>
      <c r="K58">
        <v>118</v>
      </c>
      <c r="L58">
        <v>6</v>
      </c>
    </row>
    <row r="59" spans="1:12">
      <c r="A59" t="s">
        <v>1</v>
      </c>
      <c r="B59" s="1">
        <v>43915</v>
      </c>
      <c r="C59">
        <v>40</v>
      </c>
      <c r="D59" s="11">
        <f t="shared" si="0"/>
        <v>21.449018059932929</v>
      </c>
      <c r="E59" s="11">
        <f t="shared" si="1"/>
        <v>5.0915408000772091</v>
      </c>
      <c r="F59" s="11">
        <f t="shared" si="2"/>
        <v>62.736579066992988</v>
      </c>
      <c r="G59" s="11">
        <f t="shared" si="3"/>
        <v>60.366565989761597</v>
      </c>
      <c r="H59" s="11">
        <f t="shared" si="4"/>
        <v>40.219898838990936</v>
      </c>
      <c r="I59">
        <v>57.400000000000006</v>
      </c>
      <c r="J59">
        <v>19</v>
      </c>
      <c r="K59">
        <v>103</v>
      </c>
      <c r="L59">
        <v>5</v>
      </c>
    </row>
    <row r="60" spans="1:12">
      <c r="A60" t="s">
        <v>1</v>
      </c>
      <c r="B60" s="1">
        <v>43914</v>
      </c>
      <c r="C60">
        <v>35</v>
      </c>
      <c r="D60" s="11">
        <f t="shared" si="0"/>
        <v>17.394090058933212</v>
      </c>
      <c r="E60" s="11">
        <f t="shared" si="1"/>
        <v>4.1289871157650921</v>
      </c>
      <c r="F60" s="11">
        <f t="shared" si="2"/>
        <v>50.876254718584192</v>
      </c>
      <c r="G60" s="11">
        <f t="shared" si="3"/>
        <v>48.95429163425915</v>
      </c>
      <c r="H60" s="11">
        <f t="shared" si="4"/>
        <v>32.616343583272609</v>
      </c>
      <c r="I60">
        <v>50.2</v>
      </c>
      <c r="J60">
        <v>10</v>
      </c>
      <c r="K60">
        <v>84</v>
      </c>
      <c r="L60">
        <v>4</v>
      </c>
    </row>
    <row r="61" spans="1:12">
      <c r="A61" t="s">
        <v>1</v>
      </c>
      <c r="B61" s="1">
        <v>43913</v>
      </c>
      <c r="C61">
        <v>31</v>
      </c>
      <c r="D61" s="11">
        <f t="shared" si="0"/>
        <v>14.402749730326864</v>
      </c>
      <c r="E61" s="11">
        <f t="shared" si="1"/>
        <v>3.4189065289774647</v>
      </c>
      <c r="F61" s="11">
        <f t="shared" si="2"/>
        <v>42.126835117299009</v>
      </c>
      <c r="G61" s="11">
        <f t="shared" si="3"/>
        <v>40.535400716265535</v>
      </c>
      <c r="H61" s="11">
        <f t="shared" si="4"/>
        <v>27.007163476595156</v>
      </c>
      <c r="I61">
        <v>44.5</v>
      </c>
      <c r="J61">
        <v>11</v>
      </c>
      <c r="K61">
        <v>74</v>
      </c>
      <c r="L61">
        <v>3</v>
      </c>
    </row>
    <row r="62" spans="1:12">
      <c r="A62" t="s">
        <v>1</v>
      </c>
      <c r="B62" s="1">
        <v>43912</v>
      </c>
      <c r="C62">
        <v>28</v>
      </c>
      <c r="D62" s="11">
        <f t="shared" si="0"/>
        <v>11.522199784261492</v>
      </c>
      <c r="E62" s="11">
        <f t="shared" si="1"/>
        <v>2.735125223181972</v>
      </c>
      <c r="F62" s="11">
        <f t="shared" si="2"/>
        <v>33.70146809383921</v>
      </c>
      <c r="G62" s="11">
        <f t="shared" si="3"/>
        <v>32.428320573012428</v>
      </c>
      <c r="H62" s="11">
        <f t="shared" si="4"/>
        <v>21.605730781276122</v>
      </c>
      <c r="I62">
        <v>40.200000000000003</v>
      </c>
      <c r="J62">
        <v>4</v>
      </c>
      <c r="K62">
        <v>63</v>
      </c>
      <c r="L62">
        <v>3</v>
      </c>
    </row>
    <row r="63" spans="1:12">
      <c r="A63" t="s">
        <v>1</v>
      </c>
      <c r="B63" s="1">
        <v>43911</v>
      </c>
      <c r="C63">
        <v>25</v>
      </c>
      <c r="D63" s="11">
        <f t="shared" si="0"/>
        <v>9.8381859696386584</v>
      </c>
      <c r="E63" s="11">
        <f t="shared" si="1"/>
        <v>2.3353761521015297</v>
      </c>
      <c r="F63" s="11">
        <f t="shared" si="2"/>
        <v>28.775868910893479</v>
      </c>
      <c r="G63" s="11">
        <f t="shared" si="3"/>
        <v>27.688796796956765</v>
      </c>
      <c r="H63" s="11">
        <f t="shared" si="4"/>
        <v>18.447970128628075</v>
      </c>
      <c r="I63">
        <v>35.9</v>
      </c>
      <c r="J63">
        <v>12</v>
      </c>
      <c r="K63">
        <v>59</v>
      </c>
      <c r="L63">
        <v>2</v>
      </c>
    </row>
    <row r="64" spans="1:12">
      <c r="A64" t="s">
        <v>1</v>
      </c>
      <c r="B64" s="1">
        <v>43910</v>
      </c>
      <c r="C64">
        <v>23</v>
      </c>
      <c r="D64" s="11">
        <f t="shared" si="0"/>
        <v>8.1763302315240196</v>
      </c>
      <c r="E64" s="11">
        <f t="shared" si="1"/>
        <v>1.9408869372195146</v>
      </c>
      <c r="F64" s="11">
        <f t="shared" si="2"/>
        <v>23.915080243512822</v>
      </c>
      <c r="G64" s="11">
        <f t="shared" si="3"/>
        <v>23.011635175849204</v>
      </c>
      <c r="H64" s="11">
        <f t="shared" si="4"/>
        <v>15.331758958251712</v>
      </c>
      <c r="I64">
        <v>33</v>
      </c>
      <c r="J64">
        <v>18</v>
      </c>
      <c r="K64">
        <v>47</v>
      </c>
      <c r="L64">
        <v>8</v>
      </c>
    </row>
    <row r="65" spans="1:12">
      <c r="A65" t="s">
        <v>1</v>
      </c>
      <c r="B65" s="1">
        <v>43909</v>
      </c>
      <c r="C65">
        <v>15</v>
      </c>
      <c r="D65" s="11">
        <f t="shared" si="0"/>
        <v>6.5809487229339672</v>
      </c>
      <c r="E65" s="11">
        <f t="shared" si="1"/>
        <v>1.56217729093278</v>
      </c>
      <c r="F65" s="11">
        <f t="shared" si="2"/>
        <v>19.248723122827393</v>
      </c>
      <c r="G65" s="11">
        <f t="shared" si="3"/>
        <v>18.521560019585944</v>
      </c>
      <c r="H65" s="11">
        <f t="shared" si="4"/>
        <v>12.340196234690401</v>
      </c>
      <c r="I65">
        <v>21.5</v>
      </c>
      <c r="J65">
        <v>8</v>
      </c>
      <c r="K65">
        <v>29</v>
      </c>
      <c r="L65">
        <v>2</v>
      </c>
    </row>
    <row r="66" spans="1:12">
      <c r="A66" t="s">
        <v>1</v>
      </c>
      <c r="B66" s="1">
        <v>43908</v>
      </c>
      <c r="C66">
        <v>13</v>
      </c>
      <c r="D66" s="11">
        <f t="shared" ref="D66:D129" si="5">SUMIFS(CasesHB,HB,"Wales",SpecDate,B66)*SUMIFS(Pop,Area,A66)</f>
        <v>5.2514641324422566</v>
      </c>
      <c r="E66" s="11">
        <f t="shared" ref="E66:E129" si="6">SUMIFS(CasesHB,HB,"Wales",SpecDate,B66)*SUMIFS(AreaKm2,Area,A66)</f>
        <v>1.246585919027168</v>
      </c>
      <c r="F66" s="11">
        <f t="shared" ref="F66:F129" si="7">SUMIFS(CasesHB,HB,"Wales",SpecDate,B66)*SUMIFS(PopKm2,Area,A66)</f>
        <v>15.36009218892287</v>
      </c>
      <c r="G66" s="11">
        <f t="shared" ref="G66:G129" si="8">SUMIFS(CasesHB,HB,"Wales",SpecDate,B66)*SUMIFS(PopKm2SRT,Area,A66)</f>
        <v>14.779830722699895</v>
      </c>
      <c r="H66" s="11">
        <f t="shared" ref="H66:H129" si="9">SUMIFS(CasesHB,HB,"Wales",SpecDate,B66)*SUMIFS(PopSRTKm2,Area,A66)</f>
        <v>9.8472272983893099</v>
      </c>
      <c r="I66">
        <v>18.600000000000001</v>
      </c>
      <c r="J66">
        <v>4</v>
      </c>
      <c r="K66">
        <v>21</v>
      </c>
      <c r="L66">
        <v>1</v>
      </c>
    </row>
    <row r="67" spans="1:12">
      <c r="A67" t="s">
        <v>1</v>
      </c>
      <c r="B67" s="1">
        <v>43907</v>
      </c>
      <c r="C67">
        <v>12</v>
      </c>
      <c r="D67" s="11">
        <f t="shared" si="5"/>
        <v>4.4759314546554254</v>
      </c>
      <c r="E67" s="11">
        <f t="shared" si="6"/>
        <v>1.0624909520822274</v>
      </c>
      <c r="F67" s="11">
        <f t="shared" si="7"/>
        <v>13.091724144145232</v>
      </c>
      <c r="G67" s="11">
        <f t="shared" si="8"/>
        <v>12.597155299516366</v>
      </c>
      <c r="H67" s="11">
        <f t="shared" si="9"/>
        <v>8.3929954188803411</v>
      </c>
      <c r="I67">
        <v>17.2</v>
      </c>
      <c r="J67">
        <v>6</v>
      </c>
      <c r="K67">
        <v>17</v>
      </c>
      <c r="L67">
        <v>2</v>
      </c>
    </row>
    <row r="68" spans="1:12">
      <c r="A68" t="s">
        <v>1</v>
      </c>
      <c r="B68" s="1">
        <v>43906</v>
      </c>
      <c r="C68">
        <v>10</v>
      </c>
      <c r="D68" s="11">
        <f t="shared" si="5"/>
        <v>3.6560826238522042</v>
      </c>
      <c r="E68" s="11">
        <f t="shared" si="6"/>
        <v>0.86787627274043333</v>
      </c>
      <c r="F68" s="11">
        <f t="shared" si="7"/>
        <v>10.693735068237441</v>
      </c>
      <c r="G68" s="11">
        <f t="shared" si="8"/>
        <v>10.289755566436636</v>
      </c>
      <c r="H68" s="11">
        <f t="shared" si="9"/>
        <v>6.8556645748280012</v>
      </c>
      <c r="I68">
        <v>14.3</v>
      </c>
      <c r="J68">
        <v>1</v>
      </c>
      <c r="K68">
        <v>11</v>
      </c>
      <c r="L68">
        <v>1</v>
      </c>
    </row>
    <row r="69" spans="1:12">
      <c r="A69" t="s">
        <v>1</v>
      </c>
      <c r="B69" s="1">
        <v>43905</v>
      </c>
      <c r="C69">
        <v>9</v>
      </c>
      <c r="D69" s="11">
        <f t="shared" si="5"/>
        <v>2.902708022573568</v>
      </c>
      <c r="E69" s="11">
        <f t="shared" si="6"/>
        <v>0.68904116199391985</v>
      </c>
      <c r="F69" s="11">
        <f t="shared" si="7"/>
        <v>8.4901775390248773</v>
      </c>
      <c r="G69" s="11">
        <f t="shared" si="8"/>
        <v>8.1694422982012078</v>
      </c>
      <c r="H69" s="11">
        <f t="shared" si="9"/>
        <v>5.4429821775907161</v>
      </c>
      <c r="I69">
        <v>12.9</v>
      </c>
      <c r="J69">
        <v>3</v>
      </c>
      <c r="K69">
        <v>10</v>
      </c>
      <c r="L69">
        <v>3</v>
      </c>
    </row>
    <row r="70" spans="1:12">
      <c r="A70" t="s">
        <v>1</v>
      </c>
      <c r="B70" s="1">
        <v>43904</v>
      </c>
      <c r="C70">
        <v>6</v>
      </c>
      <c r="D70" s="11">
        <f t="shared" si="5"/>
        <v>2.2601238038359077</v>
      </c>
      <c r="E70" s="11">
        <f t="shared" si="6"/>
        <v>0.53650533223954067</v>
      </c>
      <c r="F70" s="11">
        <f t="shared" si="7"/>
        <v>6.6106725876376906</v>
      </c>
      <c r="G70" s="11">
        <f t="shared" si="8"/>
        <v>6.360939804706284</v>
      </c>
      <c r="H70" s="11">
        <f t="shared" si="9"/>
        <v>4.2380471917118552</v>
      </c>
      <c r="I70">
        <v>8.6</v>
      </c>
      <c r="J70">
        <v>3</v>
      </c>
      <c r="K70">
        <v>7</v>
      </c>
      <c r="L70">
        <v>3</v>
      </c>
    </row>
    <row r="71" spans="1:12">
      <c r="A71" t="s">
        <v>1</v>
      </c>
      <c r="B71" s="1">
        <v>43903</v>
      </c>
      <c r="C71">
        <v>3</v>
      </c>
      <c r="D71" s="11">
        <f t="shared" si="5"/>
        <v>1.8391203501801996</v>
      </c>
      <c r="E71" s="11">
        <f t="shared" si="6"/>
        <v>0.43656806446943014</v>
      </c>
      <c r="F71" s="11">
        <f t="shared" si="7"/>
        <v>5.3792727919012586</v>
      </c>
      <c r="G71" s="11">
        <f t="shared" si="8"/>
        <v>5.1760588606923683</v>
      </c>
      <c r="H71" s="11">
        <f t="shared" si="9"/>
        <v>3.4486070285498429</v>
      </c>
      <c r="I71">
        <v>4.3</v>
      </c>
      <c r="J71">
        <v>1</v>
      </c>
      <c r="K71">
        <v>4</v>
      </c>
      <c r="L71">
        <v>1</v>
      </c>
    </row>
    <row r="72" spans="1:12">
      <c r="A72" t="s">
        <v>1</v>
      </c>
      <c r="B72" s="1">
        <v>43902</v>
      </c>
      <c r="C72">
        <v>2</v>
      </c>
      <c r="D72" s="11">
        <f t="shared" si="5"/>
        <v>1.2408522844589298</v>
      </c>
      <c r="E72" s="11">
        <f t="shared" si="6"/>
        <v>0.29455194711190469</v>
      </c>
      <c r="F72" s="11">
        <f t="shared" si="7"/>
        <v>3.6293888716442226</v>
      </c>
      <c r="G72" s="11">
        <f t="shared" si="8"/>
        <v>3.4922806770936461</v>
      </c>
      <c r="H72" s="11">
        <f t="shared" si="9"/>
        <v>2.3267710072143517</v>
      </c>
      <c r="I72">
        <v>2.9000000000000004</v>
      </c>
      <c r="J72">
        <v>1</v>
      </c>
      <c r="K72">
        <v>3</v>
      </c>
      <c r="L72">
        <v>1</v>
      </c>
    </row>
    <row r="73" spans="1:12">
      <c r="A73" t="s">
        <v>1</v>
      </c>
      <c r="B73" s="1">
        <v>43901</v>
      </c>
      <c r="C73">
        <v>1</v>
      </c>
      <c r="D73" s="11">
        <f t="shared" si="5"/>
        <v>0.70905844826224562</v>
      </c>
      <c r="E73" s="11">
        <f t="shared" si="6"/>
        <v>0.16831539834965981</v>
      </c>
      <c r="F73" s="11">
        <f t="shared" si="7"/>
        <v>2.0739364980824129</v>
      </c>
      <c r="G73" s="11">
        <f t="shared" si="8"/>
        <v>1.9955889583392263</v>
      </c>
      <c r="H73" s="11">
        <f t="shared" si="9"/>
        <v>1.3295834326939153</v>
      </c>
      <c r="I73">
        <v>1.4000000000000001</v>
      </c>
      <c r="J73">
        <v>1</v>
      </c>
      <c r="K73">
        <v>2</v>
      </c>
      <c r="L73">
        <v>1</v>
      </c>
    </row>
    <row r="74" spans="1:12">
      <c r="A74" t="s">
        <v>1</v>
      </c>
      <c r="B74" s="1">
        <v>43900</v>
      </c>
      <c r="C74">
        <v>0</v>
      </c>
      <c r="D74" s="11">
        <f t="shared" si="5"/>
        <v>0.39884537714751317</v>
      </c>
      <c r="E74" s="11">
        <f t="shared" si="6"/>
        <v>9.4677411571683634E-2</v>
      </c>
      <c r="F74" s="11">
        <f t="shared" si="7"/>
        <v>1.1665892801713573</v>
      </c>
      <c r="G74" s="11">
        <f t="shared" si="8"/>
        <v>1.1225187890658148</v>
      </c>
      <c r="H74" s="11">
        <f t="shared" si="9"/>
        <v>0.7478906808903274</v>
      </c>
      <c r="I74">
        <v>0</v>
      </c>
      <c r="J74">
        <v>0</v>
      </c>
      <c r="K74">
        <v>1</v>
      </c>
      <c r="L74">
        <v>0</v>
      </c>
    </row>
    <row r="75" spans="1:12">
      <c r="A75" t="s">
        <v>1</v>
      </c>
      <c r="B75" s="1">
        <v>43899</v>
      </c>
      <c r="C75">
        <v>0</v>
      </c>
      <c r="D75" s="11">
        <f t="shared" si="5"/>
        <v>0.15510653555736623</v>
      </c>
      <c r="E75" s="11">
        <f t="shared" si="6"/>
        <v>3.6818993388988086E-2</v>
      </c>
      <c r="F75" s="11">
        <f t="shared" si="7"/>
        <v>0.45367360895552783</v>
      </c>
      <c r="G75" s="11">
        <f t="shared" si="8"/>
        <v>0.43653508463670576</v>
      </c>
      <c r="H75" s="11">
        <f t="shared" si="9"/>
        <v>0.29084637590179396</v>
      </c>
      <c r="I75">
        <v>0</v>
      </c>
      <c r="J75">
        <v>0</v>
      </c>
      <c r="K75">
        <v>1</v>
      </c>
      <c r="L75">
        <v>0</v>
      </c>
    </row>
    <row r="76" spans="1:12">
      <c r="A76" t="s">
        <v>1</v>
      </c>
      <c r="B76" s="1">
        <v>43898</v>
      </c>
      <c r="C76">
        <v>0</v>
      </c>
      <c r="D76" s="11">
        <f t="shared" si="5"/>
        <v>8.8632306032780703E-2</v>
      </c>
      <c r="E76" s="11">
        <f t="shared" si="6"/>
        <v>2.1039424793707476E-2</v>
      </c>
      <c r="F76" s="11">
        <f t="shared" si="7"/>
        <v>0.25924206226030161</v>
      </c>
      <c r="G76" s="11">
        <f t="shared" si="8"/>
        <v>0.24944861979240329</v>
      </c>
      <c r="H76" s="11">
        <f t="shared" si="9"/>
        <v>0.16619792908673942</v>
      </c>
      <c r="I76">
        <v>0</v>
      </c>
      <c r="J76">
        <v>0</v>
      </c>
      <c r="K76">
        <v>1</v>
      </c>
      <c r="L76">
        <v>0</v>
      </c>
    </row>
    <row r="77" spans="1:12">
      <c r="A77" t="s">
        <v>1</v>
      </c>
      <c r="B77" s="1">
        <v>43897</v>
      </c>
      <c r="C77">
        <v>0</v>
      </c>
      <c r="D77" s="11">
        <f t="shared" si="5"/>
        <v>8.8632306032780703E-2</v>
      </c>
      <c r="E77" s="11">
        <f t="shared" si="6"/>
        <v>2.1039424793707476E-2</v>
      </c>
      <c r="F77" s="11">
        <f t="shared" si="7"/>
        <v>0.25924206226030161</v>
      </c>
      <c r="G77" s="11">
        <f t="shared" si="8"/>
        <v>0.24944861979240329</v>
      </c>
      <c r="H77" s="11">
        <f t="shared" si="9"/>
        <v>0.16619792908673942</v>
      </c>
      <c r="I77">
        <v>0</v>
      </c>
      <c r="J77">
        <v>0</v>
      </c>
      <c r="K77">
        <v>1</v>
      </c>
      <c r="L77">
        <v>0</v>
      </c>
    </row>
    <row r="78" spans="1:12">
      <c r="A78" t="s">
        <v>1</v>
      </c>
      <c r="B78" s="1">
        <v>43896</v>
      </c>
      <c r="C78">
        <v>0</v>
      </c>
      <c r="D78" s="11">
        <f t="shared" si="5"/>
        <v>4.4316153016390351E-2</v>
      </c>
      <c r="E78" s="11">
        <f t="shared" si="6"/>
        <v>1.0519712396853738E-2</v>
      </c>
      <c r="F78" s="11">
        <f t="shared" si="7"/>
        <v>0.1296210311301508</v>
      </c>
      <c r="G78" s="11">
        <f t="shared" si="8"/>
        <v>0.12472430989620165</v>
      </c>
      <c r="H78" s="11">
        <f t="shared" si="9"/>
        <v>8.3098964543369708E-2</v>
      </c>
      <c r="I78">
        <v>0</v>
      </c>
      <c r="J78">
        <v>0</v>
      </c>
      <c r="K78">
        <v>1</v>
      </c>
      <c r="L78">
        <v>0</v>
      </c>
    </row>
    <row r="79" spans="1:12">
      <c r="A79" t="s">
        <v>1</v>
      </c>
      <c r="B79" s="1">
        <v>43895</v>
      </c>
      <c r="C79">
        <v>0</v>
      </c>
      <c r="D79" s="11">
        <f t="shared" si="5"/>
        <v>4.4316153016390351E-2</v>
      </c>
      <c r="E79" s="11">
        <f t="shared" si="6"/>
        <v>1.0519712396853738E-2</v>
      </c>
      <c r="F79" s="11">
        <f t="shared" si="7"/>
        <v>0.1296210311301508</v>
      </c>
      <c r="G79" s="11">
        <f t="shared" si="8"/>
        <v>0.12472430989620165</v>
      </c>
      <c r="H79" s="11">
        <f t="shared" si="9"/>
        <v>8.3098964543369708E-2</v>
      </c>
      <c r="I79">
        <v>0</v>
      </c>
      <c r="J79">
        <v>0</v>
      </c>
      <c r="K79">
        <v>1</v>
      </c>
      <c r="L79">
        <v>0</v>
      </c>
    </row>
    <row r="80" spans="1:12">
      <c r="A80" t="s">
        <v>1</v>
      </c>
      <c r="B80" s="1">
        <v>43894</v>
      </c>
      <c r="C80">
        <v>0</v>
      </c>
      <c r="D80" s="11">
        <f t="shared" si="5"/>
        <v>4.4316153016390351E-2</v>
      </c>
      <c r="E80" s="11">
        <f t="shared" si="6"/>
        <v>1.0519712396853738E-2</v>
      </c>
      <c r="F80" s="11">
        <f t="shared" si="7"/>
        <v>0.1296210311301508</v>
      </c>
      <c r="G80" s="11">
        <f t="shared" si="8"/>
        <v>0.12472430989620165</v>
      </c>
      <c r="H80" s="11">
        <f t="shared" si="9"/>
        <v>8.3098964543369708E-2</v>
      </c>
      <c r="I80">
        <v>0</v>
      </c>
      <c r="J80">
        <v>0</v>
      </c>
      <c r="K80">
        <v>1</v>
      </c>
      <c r="L80">
        <v>0</v>
      </c>
    </row>
    <row r="81" spans="1:12">
      <c r="A81" t="s">
        <v>1</v>
      </c>
      <c r="B81" s="1">
        <v>43893</v>
      </c>
      <c r="C81">
        <v>0</v>
      </c>
      <c r="D81" s="11">
        <f t="shared" si="5"/>
        <v>2.2158076508195176E-2</v>
      </c>
      <c r="E81" s="11">
        <f t="shared" si="6"/>
        <v>5.2598561984268689E-3</v>
      </c>
      <c r="F81" s="11">
        <f t="shared" si="7"/>
        <v>6.4810515565075402E-2</v>
      </c>
      <c r="G81" s="11">
        <f t="shared" si="8"/>
        <v>6.2362154948100823E-2</v>
      </c>
      <c r="H81" s="11">
        <f t="shared" si="9"/>
        <v>4.1549482271684854E-2</v>
      </c>
      <c r="I81">
        <v>0</v>
      </c>
      <c r="J81">
        <v>0</v>
      </c>
      <c r="K81">
        <v>1</v>
      </c>
      <c r="L81">
        <v>0</v>
      </c>
    </row>
    <row r="82" spans="1:12">
      <c r="A82" t="s">
        <v>1</v>
      </c>
      <c r="B82" s="1">
        <v>43892</v>
      </c>
      <c r="C82">
        <v>0</v>
      </c>
      <c r="D82" s="11">
        <f t="shared" si="5"/>
        <v>2.2158076508195176E-2</v>
      </c>
      <c r="E82" s="11">
        <f t="shared" si="6"/>
        <v>5.2598561984268689E-3</v>
      </c>
      <c r="F82" s="11">
        <f t="shared" si="7"/>
        <v>6.4810515565075402E-2</v>
      </c>
      <c r="G82" s="11">
        <f t="shared" si="8"/>
        <v>6.2362154948100823E-2</v>
      </c>
      <c r="H82" s="11">
        <f t="shared" si="9"/>
        <v>4.1549482271684854E-2</v>
      </c>
      <c r="I82">
        <v>0</v>
      </c>
      <c r="J82">
        <v>0</v>
      </c>
      <c r="K82">
        <v>1</v>
      </c>
      <c r="L82">
        <v>0</v>
      </c>
    </row>
    <row r="83" spans="1:12">
      <c r="A83" t="s">
        <v>1</v>
      </c>
      <c r="B83" s="1">
        <v>43891</v>
      </c>
      <c r="C83">
        <v>0</v>
      </c>
      <c r="D83" s="11">
        <f t="shared" si="5"/>
        <v>2.2158076508195176E-2</v>
      </c>
      <c r="E83" s="11">
        <f t="shared" si="6"/>
        <v>5.2598561984268689E-3</v>
      </c>
      <c r="F83" s="11">
        <f t="shared" si="7"/>
        <v>6.4810515565075402E-2</v>
      </c>
      <c r="G83" s="11">
        <f t="shared" si="8"/>
        <v>6.2362154948100823E-2</v>
      </c>
      <c r="H83" s="11">
        <f t="shared" si="9"/>
        <v>4.1549482271684854E-2</v>
      </c>
      <c r="I83">
        <v>0</v>
      </c>
      <c r="J83">
        <v>0</v>
      </c>
      <c r="K83">
        <v>1</v>
      </c>
      <c r="L83">
        <v>0</v>
      </c>
    </row>
    <row r="84" spans="1:12">
      <c r="A84" t="s">
        <v>1</v>
      </c>
      <c r="B84" s="1">
        <v>43890</v>
      </c>
      <c r="C84">
        <v>0</v>
      </c>
      <c r="D84" s="11">
        <f t="shared" si="5"/>
        <v>2.2158076508195176E-2</v>
      </c>
      <c r="E84" s="11">
        <f t="shared" si="6"/>
        <v>5.2598561984268689E-3</v>
      </c>
      <c r="F84" s="11">
        <f t="shared" si="7"/>
        <v>6.4810515565075402E-2</v>
      </c>
      <c r="G84" s="11">
        <f t="shared" si="8"/>
        <v>6.2362154948100823E-2</v>
      </c>
      <c r="H84" s="11">
        <f t="shared" si="9"/>
        <v>4.1549482271684854E-2</v>
      </c>
      <c r="I84">
        <v>0</v>
      </c>
      <c r="J84">
        <v>0</v>
      </c>
      <c r="K84">
        <v>1</v>
      </c>
      <c r="L84">
        <v>0</v>
      </c>
    </row>
    <row r="85" spans="1:12">
      <c r="A85" t="s">
        <v>1</v>
      </c>
      <c r="B85" s="1">
        <v>43889</v>
      </c>
      <c r="C85">
        <v>0</v>
      </c>
      <c r="D85" s="11">
        <f t="shared" si="5"/>
        <v>2.2158076508195176E-2</v>
      </c>
      <c r="E85" s="11">
        <f t="shared" si="6"/>
        <v>5.2598561984268689E-3</v>
      </c>
      <c r="F85" s="11">
        <f t="shared" si="7"/>
        <v>6.4810515565075402E-2</v>
      </c>
      <c r="G85" s="11">
        <f t="shared" si="8"/>
        <v>6.2362154948100823E-2</v>
      </c>
      <c r="H85" s="11">
        <f t="shared" si="9"/>
        <v>4.1549482271684854E-2</v>
      </c>
      <c r="I85">
        <v>0</v>
      </c>
      <c r="J85">
        <v>1</v>
      </c>
      <c r="K85">
        <v>1</v>
      </c>
      <c r="L85">
        <v>0</v>
      </c>
    </row>
    <row r="86" spans="1:12">
      <c r="A86" t="s">
        <v>1</v>
      </c>
      <c r="B86" s="1">
        <v>43888</v>
      </c>
      <c r="C86">
        <v>0</v>
      </c>
      <c r="D86" s="11">
        <f t="shared" si="5"/>
        <v>2.2158076508195176E-2</v>
      </c>
      <c r="E86" s="11">
        <f t="shared" si="6"/>
        <v>5.2598561984268689E-3</v>
      </c>
      <c r="F86" s="11">
        <f t="shared" si="7"/>
        <v>6.4810515565075402E-2</v>
      </c>
      <c r="G86" s="11">
        <f t="shared" si="8"/>
        <v>6.2362154948100823E-2</v>
      </c>
      <c r="H86" s="11">
        <f t="shared" si="9"/>
        <v>4.1549482271684854E-2</v>
      </c>
      <c r="I86">
        <v>0</v>
      </c>
      <c r="J86">
        <v>0</v>
      </c>
      <c r="K86">
        <v>0</v>
      </c>
      <c r="L86">
        <v>0</v>
      </c>
    </row>
    <row r="87" spans="1:12">
      <c r="A87" t="s">
        <v>1</v>
      </c>
      <c r="B87" s="1">
        <v>43887</v>
      </c>
      <c r="C87">
        <v>0</v>
      </c>
      <c r="D87" s="11">
        <f t="shared" si="5"/>
        <v>0</v>
      </c>
      <c r="E87" s="11">
        <f t="shared" si="6"/>
        <v>0</v>
      </c>
      <c r="F87" s="11">
        <f t="shared" si="7"/>
        <v>0</v>
      </c>
      <c r="G87" s="11">
        <f t="shared" si="8"/>
        <v>0</v>
      </c>
      <c r="H87" s="11">
        <f t="shared" si="9"/>
        <v>0</v>
      </c>
      <c r="I87">
        <v>0</v>
      </c>
      <c r="J87">
        <v>0</v>
      </c>
      <c r="K87">
        <v>0</v>
      </c>
      <c r="L87">
        <v>0</v>
      </c>
    </row>
    <row r="88" spans="1:12">
      <c r="A88" t="s">
        <v>1</v>
      </c>
      <c r="B88" s="1">
        <v>43886</v>
      </c>
      <c r="C88">
        <v>0</v>
      </c>
      <c r="D88" s="11">
        <f t="shared" si="5"/>
        <v>0</v>
      </c>
      <c r="E88" s="11">
        <f t="shared" si="6"/>
        <v>0</v>
      </c>
      <c r="F88" s="11">
        <f t="shared" si="7"/>
        <v>0</v>
      </c>
      <c r="G88" s="11">
        <f t="shared" si="8"/>
        <v>0</v>
      </c>
      <c r="H88" s="11">
        <f t="shared" si="9"/>
        <v>0</v>
      </c>
      <c r="I88">
        <v>0</v>
      </c>
      <c r="J88">
        <v>0</v>
      </c>
      <c r="K88">
        <v>0</v>
      </c>
      <c r="L88">
        <v>0</v>
      </c>
    </row>
    <row r="89" spans="1:12">
      <c r="A89" t="s">
        <v>1</v>
      </c>
      <c r="B89" s="1">
        <v>43885</v>
      </c>
      <c r="C89">
        <v>0</v>
      </c>
      <c r="D89" s="11">
        <f t="shared" si="5"/>
        <v>0</v>
      </c>
      <c r="E89" s="11">
        <f t="shared" si="6"/>
        <v>0</v>
      </c>
      <c r="F89" s="11">
        <f t="shared" si="7"/>
        <v>0</v>
      </c>
      <c r="G89" s="11">
        <f t="shared" si="8"/>
        <v>0</v>
      </c>
      <c r="H89" s="11">
        <f t="shared" si="9"/>
        <v>0</v>
      </c>
      <c r="I89">
        <v>0</v>
      </c>
      <c r="J89">
        <v>0</v>
      </c>
      <c r="K89">
        <v>0</v>
      </c>
      <c r="L89">
        <v>0</v>
      </c>
    </row>
    <row r="90" spans="1:12">
      <c r="A90" t="s">
        <v>1</v>
      </c>
      <c r="B90" s="1">
        <v>43884</v>
      </c>
      <c r="C90">
        <v>0</v>
      </c>
      <c r="D90" s="11">
        <f t="shared" si="5"/>
        <v>0</v>
      </c>
      <c r="E90" s="11">
        <f t="shared" si="6"/>
        <v>0</v>
      </c>
      <c r="F90" s="11">
        <f t="shared" si="7"/>
        <v>0</v>
      </c>
      <c r="G90" s="11">
        <f t="shared" si="8"/>
        <v>0</v>
      </c>
      <c r="H90" s="11">
        <f t="shared" si="9"/>
        <v>0</v>
      </c>
      <c r="I90">
        <v>0</v>
      </c>
      <c r="J90">
        <v>0</v>
      </c>
      <c r="K90">
        <v>0</v>
      </c>
      <c r="L90">
        <v>0</v>
      </c>
    </row>
    <row r="91" spans="1:12">
      <c r="A91" t="s">
        <v>1</v>
      </c>
      <c r="B91" s="1">
        <v>43883</v>
      </c>
      <c r="C91">
        <v>0</v>
      </c>
      <c r="D91" s="11">
        <f t="shared" si="5"/>
        <v>0</v>
      </c>
      <c r="E91" s="11">
        <f t="shared" si="6"/>
        <v>0</v>
      </c>
      <c r="F91" s="11">
        <f t="shared" si="7"/>
        <v>0</v>
      </c>
      <c r="G91" s="11">
        <f t="shared" si="8"/>
        <v>0</v>
      </c>
      <c r="H91" s="11">
        <f t="shared" si="9"/>
        <v>0</v>
      </c>
      <c r="I91">
        <v>0</v>
      </c>
      <c r="J91">
        <v>0</v>
      </c>
      <c r="K91">
        <v>0</v>
      </c>
      <c r="L91">
        <v>0</v>
      </c>
    </row>
    <row r="92" spans="1:12">
      <c r="A92" t="s">
        <v>1</v>
      </c>
      <c r="B92" s="1">
        <v>43882</v>
      </c>
      <c r="C92">
        <v>0</v>
      </c>
      <c r="D92" s="11">
        <f t="shared" si="5"/>
        <v>0</v>
      </c>
      <c r="E92" s="11">
        <f t="shared" si="6"/>
        <v>0</v>
      </c>
      <c r="F92" s="11">
        <f t="shared" si="7"/>
        <v>0</v>
      </c>
      <c r="G92" s="11">
        <f t="shared" si="8"/>
        <v>0</v>
      </c>
      <c r="H92" s="11">
        <f t="shared" si="9"/>
        <v>0</v>
      </c>
      <c r="I92">
        <v>0</v>
      </c>
      <c r="J92">
        <v>0</v>
      </c>
      <c r="K92">
        <v>0</v>
      </c>
      <c r="L92">
        <v>0</v>
      </c>
    </row>
    <row r="93" spans="1:12">
      <c r="A93" t="s">
        <v>1</v>
      </c>
      <c r="B93" s="1">
        <v>43881</v>
      </c>
      <c r="C93">
        <v>0</v>
      </c>
      <c r="D93" s="11">
        <f t="shared" si="5"/>
        <v>0</v>
      </c>
      <c r="E93" s="11">
        <f t="shared" si="6"/>
        <v>0</v>
      </c>
      <c r="F93" s="11">
        <f t="shared" si="7"/>
        <v>0</v>
      </c>
      <c r="G93" s="11">
        <f t="shared" si="8"/>
        <v>0</v>
      </c>
      <c r="H93" s="11">
        <f t="shared" si="9"/>
        <v>0</v>
      </c>
      <c r="I93">
        <v>0</v>
      </c>
      <c r="J93">
        <v>0</v>
      </c>
      <c r="K93">
        <v>0</v>
      </c>
      <c r="L93">
        <v>0</v>
      </c>
    </row>
    <row r="94" spans="1:12">
      <c r="A94" t="s">
        <v>1</v>
      </c>
      <c r="B94" s="1">
        <v>43880</v>
      </c>
      <c r="C94">
        <v>0</v>
      </c>
      <c r="D94" s="11">
        <f t="shared" si="5"/>
        <v>0</v>
      </c>
      <c r="E94" s="11">
        <f t="shared" si="6"/>
        <v>0</v>
      </c>
      <c r="F94" s="11">
        <f t="shared" si="7"/>
        <v>0</v>
      </c>
      <c r="G94" s="11">
        <f t="shared" si="8"/>
        <v>0</v>
      </c>
      <c r="H94" s="11">
        <f t="shared" si="9"/>
        <v>0</v>
      </c>
      <c r="I94">
        <v>0</v>
      </c>
      <c r="J94">
        <v>0</v>
      </c>
      <c r="K94">
        <v>0</v>
      </c>
      <c r="L94">
        <v>0</v>
      </c>
    </row>
    <row r="95" spans="1:12">
      <c r="A95" t="s">
        <v>1</v>
      </c>
      <c r="B95" s="1">
        <v>43879</v>
      </c>
      <c r="C95">
        <v>0</v>
      </c>
      <c r="D95" s="11">
        <f t="shared" si="5"/>
        <v>0</v>
      </c>
      <c r="E95" s="11">
        <f t="shared" si="6"/>
        <v>0</v>
      </c>
      <c r="F95" s="11">
        <f t="shared" si="7"/>
        <v>0</v>
      </c>
      <c r="G95" s="11">
        <f t="shared" si="8"/>
        <v>0</v>
      </c>
      <c r="H95" s="11">
        <f t="shared" si="9"/>
        <v>0</v>
      </c>
      <c r="I95">
        <v>0</v>
      </c>
      <c r="J95">
        <v>0</v>
      </c>
      <c r="K95">
        <v>0</v>
      </c>
      <c r="L95">
        <v>0</v>
      </c>
    </row>
    <row r="96" spans="1:12">
      <c r="A96" t="s">
        <v>1</v>
      </c>
      <c r="B96" s="1">
        <v>43878</v>
      </c>
      <c r="C96">
        <v>0</v>
      </c>
      <c r="D96" s="11">
        <f t="shared" si="5"/>
        <v>0</v>
      </c>
      <c r="E96" s="11">
        <f t="shared" si="6"/>
        <v>0</v>
      </c>
      <c r="F96" s="11">
        <f t="shared" si="7"/>
        <v>0</v>
      </c>
      <c r="G96" s="11">
        <f t="shared" si="8"/>
        <v>0</v>
      </c>
      <c r="H96" s="11">
        <f t="shared" si="9"/>
        <v>0</v>
      </c>
      <c r="I96">
        <v>0</v>
      </c>
      <c r="J96">
        <v>0</v>
      </c>
      <c r="K96">
        <v>0</v>
      </c>
      <c r="L96">
        <v>0</v>
      </c>
    </row>
    <row r="97" spans="1:12">
      <c r="A97" t="s">
        <v>1</v>
      </c>
      <c r="B97" s="1">
        <v>43877</v>
      </c>
      <c r="C97">
        <v>0</v>
      </c>
      <c r="D97" s="11">
        <f t="shared" si="5"/>
        <v>0</v>
      </c>
      <c r="E97" s="11">
        <f t="shared" si="6"/>
        <v>0</v>
      </c>
      <c r="F97" s="11">
        <f t="shared" si="7"/>
        <v>0</v>
      </c>
      <c r="G97" s="11">
        <f t="shared" si="8"/>
        <v>0</v>
      </c>
      <c r="H97" s="11">
        <f t="shared" si="9"/>
        <v>0</v>
      </c>
      <c r="I97">
        <v>0</v>
      </c>
      <c r="J97">
        <v>0</v>
      </c>
      <c r="K97">
        <v>0</v>
      </c>
      <c r="L97">
        <v>0</v>
      </c>
    </row>
    <row r="98" spans="1:12">
      <c r="A98" t="s">
        <v>1</v>
      </c>
      <c r="B98" s="1">
        <v>43876</v>
      </c>
      <c r="C98">
        <v>0</v>
      </c>
      <c r="D98" s="11">
        <f t="shared" si="5"/>
        <v>0</v>
      </c>
      <c r="E98" s="11">
        <f t="shared" si="6"/>
        <v>0</v>
      </c>
      <c r="F98" s="11">
        <f t="shared" si="7"/>
        <v>0</v>
      </c>
      <c r="G98" s="11">
        <f t="shared" si="8"/>
        <v>0</v>
      </c>
      <c r="H98" s="11">
        <f t="shared" si="9"/>
        <v>0</v>
      </c>
      <c r="I98">
        <v>0</v>
      </c>
      <c r="J98">
        <v>0</v>
      </c>
      <c r="K98">
        <v>0</v>
      </c>
      <c r="L98">
        <v>0</v>
      </c>
    </row>
    <row r="99" spans="1:12">
      <c r="A99" t="s">
        <v>1</v>
      </c>
      <c r="B99" s="1">
        <v>43875</v>
      </c>
      <c r="C99">
        <v>0</v>
      </c>
      <c r="D99" s="11">
        <f t="shared" si="5"/>
        <v>0</v>
      </c>
      <c r="E99" s="11">
        <f t="shared" si="6"/>
        <v>0</v>
      </c>
      <c r="F99" s="11">
        <f t="shared" si="7"/>
        <v>0</v>
      </c>
      <c r="G99" s="11">
        <f t="shared" si="8"/>
        <v>0</v>
      </c>
      <c r="H99" s="11">
        <f t="shared" si="9"/>
        <v>0</v>
      </c>
      <c r="I99">
        <v>0</v>
      </c>
      <c r="J99">
        <v>0</v>
      </c>
      <c r="K99">
        <v>0</v>
      </c>
      <c r="L99">
        <v>0</v>
      </c>
    </row>
    <row r="100" spans="1:12">
      <c r="A100" t="s">
        <v>1</v>
      </c>
      <c r="B100" s="1">
        <v>43874</v>
      </c>
      <c r="C100">
        <v>0</v>
      </c>
      <c r="D100" s="11">
        <f t="shared" si="5"/>
        <v>0</v>
      </c>
      <c r="E100" s="11">
        <f t="shared" si="6"/>
        <v>0</v>
      </c>
      <c r="F100" s="11">
        <f t="shared" si="7"/>
        <v>0</v>
      </c>
      <c r="G100" s="11">
        <f t="shared" si="8"/>
        <v>0</v>
      </c>
      <c r="H100" s="11">
        <f t="shared" si="9"/>
        <v>0</v>
      </c>
      <c r="I100">
        <v>0</v>
      </c>
      <c r="J100">
        <v>0</v>
      </c>
      <c r="K100">
        <v>0</v>
      </c>
      <c r="L100">
        <v>0</v>
      </c>
    </row>
    <row r="101" spans="1:12">
      <c r="A101" t="s">
        <v>2</v>
      </c>
      <c r="B101" s="1">
        <v>43972</v>
      </c>
      <c r="C101">
        <v>504</v>
      </c>
      <c r="D101" s="11">
        <f t="shared" si="5"/>
        <v>595.63200218466159</v>
      </c>
      <c r="E101" s="11">
        <f t="shared" si="6"/>
        <v>151.60285672923803</v>
      </c>
      <c r="F101" s="11">
        <f t="shared" si="7"/>
        <v>771.93873352485377</v>
      </c>
      <c r="G101" s="11">
        <f t="shared" si="8"/>
        <v>769.13441586103568</v>
      </c>
      <c r="H101" s="11">
        <f t="shared" si="9"/>
        <v>743.45943614179362</v>
      </c>
      <c r="I101">
        <v>347.90000000000003</v>
      </c>
      <c r="J101">
        <v>0</v>
      </c>
      <c r="K101">
        <v>2815</v>
      </c>
      <c r="L101">
        <v>0</v>
      </c>
    </row>
    <row r="102" spans="1:12">
      <c r="A102" t="s">
        <v>2</v>
      </c>
      <c r="B102" s="1">
        <v>43971</v>
      </c>
      <c r="C102">
        <v>504</v>
      </c>
      <c r="D102" s="11">
        <f t="shared" si="5"/>
        <v>595.63200218466159</v>
      </c>
      <c r="E102" s="11">
        <f t="shared" si="6"/>
        <v>151.60285672923803</v>
      </c>
      <c r="F102" s="11">
        <f t="shared" si="7"/>
        <v>771.93873352485377</v>
      </c>
      <c r="G102" s="11">
        <f t="shared" si="8"/>
        <v>769.13441586103568</v>
      </c>
      <c r="H102" s="11">
        <f t="shared" si="9"/>
        <v>743.45943614179362</v>
      </c>
      <c r="I102">
        <v>347.90000000000003</v>
      </c>
      <c r="J102">
        <v>0</v>
      </c>
      <c r="K102">
        <v>2815</v>
      </c>
      <c r="L102">
        <v>0</v>
      </c>
    </row>
    <row r="103" spans="1:12">
      <c r="A103" t="s">
        <v>2</v>
      </c>
      <c r="B103" s="1">
        <v>43970</v>
      </c>
      <c r="C103">
        <v>504</v>
      </c>
      <c r="D103" s="11">
        <f t="shared" si="5"/>
        <v>595.49208393185802</v>
      </c>
      <c r="E103" s="11">
        <f t="shared" si="6"/>
        <v>151.56724412488538</v>
      </c>
      <c r="F103" s="11">
        <f t="shared" si="7"/>
        <v>771.7573995493957</v>
      </c>
      <c r="G103" s="11">
        <f t="shared" si="8"/>
        <v>768.95374064002056</v>
      </c>
      <c r="H103" s="11">
        <f t="shared" si="9"/>
        <v>743.28479215867367</v>
      </c>
      <c r="I103">
        <v>347.90000000000003</v>
      </c>
      <c r="J103">
        <v>106</v>
      </c>
      <c r="K103">
        <v>2815</v>
      </c>
      <c r="L103">
        <v>7</v>
      </c>
    </row>
    <row r="104" spans="1:12">
      <c r="A104" t="s">
        <v>2</v>
      </c>
      <c r="B104" s="1">
        <v>43969</v>
      </c>
      <c r="C104">
        <v>497</v>
      </c>
      <c r="D104" s="11">
        <f t="shared" si="5"/>
        <v>592.22732469977552</v>
      </c>
      <c r="E104" s="11">
        <f t="shared" si="6"/>
        <v>150.73628335665686</v>
      </c>
      <c r="F104" s="11">
        <f t="shared" si="7"/>
        <v>767.52627345537496</v>
      </c>
      <c r="G104" s="11">
        <f t="shared" si="8"/>
        <v>764.73798548300294</v>
      </c>
      <c r="H104" s="11">
        <f t="shared" si="9"/>
        <v>739.20976588587394</v>
      </c>
      <c r="I104">
        <v>343.1</v>
      </c>
      <c r="J104">
        <v>39</v>
      </c>
      <c r="K104">
        <v>2709</v>
      </c>
      <c r="L104">
        <v>3</v>
      </c>
    </row>
    <row r="105" spans="1:12">
      <c r="A105" t="s">
        <v>2</v>
      </c>
      <c r="B105" s="1">
        <v>43968</v>
      </c>
      <c r="C105">
        <v>494</v>
      </c>
      <c r="D105" s="11">
        <f t="shared" si="5"/>
        <v>585.27805147719982</v>
      </c>
      <c r="E105" s="11">
        <f t="shared" si="6"/>
        <v>148.9675240071418</v>
      </c>
      <c r="F105" s="11">
        <f t="shared" si="7"/>
        <v>758.52001934095915</v>
      </c>
      <c r="G105" s="11">
        <f t="shared" si="8"/>
        <v>755.76444950592247</v>
      </c>
      <c r="H105" s="11">
        <f t="shared" si="9"/>
        <v>730.53578139091439</v>
      </c>
      <c r="I105">
        <v>341</v>
      </c>
      <c r="J105">
        <v>42</v>
      </c>
      <c r="K105">
        <v>2670</v>
      </c>
      <c r="L105">
        <v>9</v>
      </c>
    </row>
    <row r="106" spans="1:12">
      <c r="A106" t="s">
        <v>2</v>
      </c>
      <c r="B106" s="1">
        <v>43967</v>
      </c>
      <c r="C106">
        <v>485</v>
      </c>
      <c r="D106" s="11">
        <f t="shared" si="5"/>
        <v>580.10107612346883</v>
      </c>
      <c r="E106" s="11">
        <f t="shared" si="6"/>
        <v>147.64985764609369</v>
      </c>
      <c r="F106" s="11">
        <f t="shared" si="7"/>
        <v>751.8106622490119</v>
      </c>
      <c r="G106" s="11">
        <f t="shared" si="8"/>
        <v>749.07946632836592</v>
      </c>
      <c r="H106" s="11">
        <f t="shared" si="9"/>
        <v>724.07395401547478</v>
      </c>
      <c r="I106">
        <v>334.8</v>
      </c>
      <c r="J106">
        <v>42</v>
      </c>
      <c r="K106">
        <v>2628</v>
      </c>
      <c r="L106">
        <v>3</v>
      </c>
    </row>
    <row r="107" spans="1:12">
      <c r="A107" t="s">
        <v>2</v>
      </c>
      <c r="B107" s="1">
        <v>43966</v>
      </c>
      <c r="C107">
        <v>482</v>
      </c>
      <c r="D107" s="11">
        <f t="shared" si="5"/>
        <v>572.82532697768488</v>
      </c>
      <c r="E107" s="11">
        <f t="shared" si="6"/>
        <v>145.79800221975583</v>
      </c>
      <c r="F107" s="11">
        <f t="shared" si="7"/>
        <v>742.3812955251941</v>
      </c>
      <c r="G107" s="11">
        <f t="shared" si="8"/>
        <v>739.68435483558369</v>
      </c>
      <c r="H107" s="11">
        <f t="shared" si="9"/>
        <v>714.99246689323536</v>
      </c>
      <c r="I107">
        <v>332.70000000000005</v>
      </c>
      <c r="J107">
        <v>84</v>
      </c>
      <c r="K107">
        <v>2586</v>
      </c>
      <c r="L107">
        <v>2</v>
      </c>
    </row>
    <row r="108" spans="1:12">
      <c r="A108" t="s">
        <v>2</v>
      </c>
      <c r="B108" s="1">
        <v>43965</v>
      </c>
      <c r="C108">
        <v>480</v>
      </c>
      <c r="D108" s="11">
        <f t="shared" si="5"/>
        <v>564.75670773268087</v>
      </c>
      <c r="E108" s="11">
        <f t="shared" si="6"/>
        <v>143.74434203541958</v>
      </c>
      <c r="F108" s="11">
        <f t="shared" si="7"/>
        <v>731.92436960711404</v>
      </c>
      <c r="G108" s="11">
        <f t="shared" si="8"/>
        <v>729.26541709038293</v>
      </c>
      <c r="H108" s="11">
        <f t="shared" si="9"/>
        <v>704.921330533316</v>
      </c>
      <c r="I108">
        <v>331.3</v>
      </c>
      <c r="J108">
        <v>90</v>
      </c>
      <c r="K108">
        <v>2502</v>
      </c>
      <c r="L108">
        <v>4</v>
      </c>
    </row>
    <row r="109" spans="1:12">
      <c r="A109" t="s">
        <v>2</v>
      </c>
      <c r="B109" s="1">
        <v>43964</v>
      </c>
      <c r="C109">
        <v>476</v>
      </c>
      <c r="D109" s="11">
        <f t="shared" si="5"/>
        <v>559.15997762053928</v>
      </c>
      <c r="E109" s="11">
        <f t="shared" si="6"/>
        <v>142.31983786131352</v>
      </c>
      <c r="F109" s="11">
        <f t="shared" si="7"/>
        <v>724.67101058879268</v>
      </c>
      <c r="G109" s="11">
        <f t="shared" si="8"/>
        <v>722.03840824978124</v>
      </c>
      <c r="H109" s="11">
        <f t="shared" si="9"/>
        <v>697.93557120851642</v>
      </c>
      <c r="I109">
        <v>328.6</v>
      </c>
      <c r="J109">
        <v>47</v>
      </c>
      <c r="K109">
        <v>2412</v>
      </c>
      <c r="L109">
        <v>2</v>
      </c>
    </row>
    <row r="110" spans="1:12">
      <c r="A110" t="s">
        <v>2</v>
      </c>
      <c r="B110" s="1">
        <v>43963</v>
      </c>
      <c r="C110">
        <v>474</v>
      </c>
      <c r="D110" s="11">
        <f t="shared" si="5"/>
        <v>552.72373799157663</v>
      </c>
      <c r="E110" s="11">
        <f t="shared" si="6"/>
        <v>140.68165806109153</v>
      </c>
      <c r="F110" s="11">
        <f t="shared" si="7"/>
        <v>716.32964771772311</v>
      </c>
      <c r="G110" s="11">
        <f t="shared" si="8"/>
        <v>713.72734808308928</v>
      </c>
      <c r="H110" s="11">
        <f t="shared" si="9"/>
        <v>689.90194798499692</v>
      </c>
      <c r="I110">
        <v>327.20000000000005</v>
      </c>
      <c r="J110">
        <v>81</v>
      </c>
      <c r="K110">
        <v>2365</v>
      </c>
      <c r="L110">
        <v>4</v>
      </c>
    </row>
    <row r="111" spans="1:12">
      <c r="A111" t="s">
        <v>2</v>
      </c>
      <c r="B111" s="1">
        <v>43962</v>
      </c>
      <c r="C111">
        <v>470</v>
      </c>
      <c r="D111" s="11">
        <f t="shared" si="5"/>
        <v>546.33413778021497</v>
      </c>
      <c r="E111" s="11">
        <f t="shared" si="6"/>
        <v>139.0553491289871</v>
      </c>
      <c r="F111" s="11">
        <f t="shared" si="7"/>
        <v>708.04872950513948</v>
      </c>
      <c r="G111" s="11">
        <f t="shared" si="8"/>
        <v>705.47651299006907</v>
      </c>
      <c r="H111" s="11">
        <f t="shared" si="9"/>
        <v>681.92653942251741</v>
      </c>
      <c r="I111">
        <v>324.40000000000003</v>
      </c>
      <c r="J111">
        <v>77</v>
      </c>
      <c r="K111">
        <v>2284</v>
      </c>
      <c r="L111">
        <v>9</v>
      </c>
    </row>
    <row r="112" spans="1:12">
      <c r="A112" t="s">
        <v>2</v>
      </c>
      <c r="B112" s="1">
        <v>43961</v>
      </c>
      <c r="C112">
        <v>461</v>
      </c>
      <c r="D112" s="11">
        <f t="shared" si="5"/>
        <v>538.40543678801453</v>
      </c>
      <c r="E112" s="11">
        <f t="shared" si="6"/>
        <v>137.03730154900353</v>
      </c>
      <c r="F112" s="11">
        <f t="shared" si="7"/>
        <v>697.7731375625176</v>
      </c>
      <c r="G112" s="11">
        <f t="shared" si="8"/>
        <v>695.23825046588331</v>
      </c>
      <c r="H112" s="11">
        <f t="shared" si="9"/>
        <v>672.03004704571811</v>
      </c>
      <c r="I112">
        <v>318.20000000000005</v>
      </c>
      <c r="J112">
        <v>52</v>
      </c>
      <c r="K112">
        <v>2207</v>
      </c>
      <c r="L112">
        <v>5</v>
      </c>
    </row>
    <row r="113" spans="1:12">
      <c r="A113" t="s">
        <v>2</v>
      </c>
      <c r="B113" s="1">
        <v>43960</v>
      </c>
      <c r="C113">
        <v>456</v>
      </c>
      <c r="D113" s="11">
        <f t="shared" si="5"/>
        <v>533.7881344454978</v>
      </c>
      <c r="E113" s="11">
        <f t="shared" si="6"/>
        <v>135.86208560536602</v>
      </c>
      <c r="F113" s="11">
        <f t="shared" si="7"/>
        <v>691.78911637240242</v>
      </c>
      <c r="G113" s="11">
        <f t="shared" si="8"/>
        <v>689.27596817238691</v>
      </c>
      <c r="H113" s="11">
        <f t="shared" si="9"/>
        <v>666.26679560275841</v>
      </c>
      <c r="I113">
        <v>314.8</v>
      </c>
      <c r="J113">
        <v>91</v>
      </c>
      <c r="K113">
        <v>2155</v>
      </c>
      <c r="L113">
        <v>7</v>
      </c>
    </row>
    <row r="114" spans="1:12">
      <c r="A114" t="s">
        <v>2</v>
      </c>
      <c r="B114" s="1">
        <v>43959</v>
      </c>
      <c r="C114">
        <v>449</v>
      </c>
      <c r="D114" s="11">
        <f t="shared" si="5"/>
        <v>528.00484666295154</v>
      </c>
      <c r="E114" s="11">
        <f t="shared" si="6"/>
        <v>134.39009795878974</v>
      </c>
      <c r="F114" s="11">
        <f t="shared" si="7"/>
        <v>684.29397872013703</v>
      </c>
      <c r="G114" s="11">
        <f t="shared" si="8"/>
        <v>681.80805903709847</v>
      </c>
      <c r="H114" s="11">
        <f t="shared" si="9"/>
        <v>659.0481776337989</v>
      </c>
      <c r="I114">
        <v>309.90000000000003</v>
      </c>
      <c r="J114">
        <v>39</v>
      </c>
      <c r="K114">
        <v>2064</v>
      </c>
      <c r="L114">
        <v>3</v>
      </c>
    </row>
    <row r="115" spans="1:12">
      <c r="A115" t="s">
        <v>2</v>
      </c>
      <c r="B115" s="1">
        <v>43958</v>
      </c>
      <c r="C115">
        <v>446</v>
      </c>
      <c r="D115" s="11">
        <f t="shared" si="5"/>
        <v>523.34090490283359</v>
      </c>
      <c r="E115" s="11">
        <f t="shared" si="6"/>
        <v>133.20301114703469</v>
      </c>
      <c r="F115" s="11">
        <f t="shared" si="7"/>
        <v>678.24951287153579</v>
      </c>
      <c r="G115" s="11">
        <f t="shared" si="8"/>
        <v>675.78555166993044</v>
      </c>
      <c r="H115" s="11">
        <f t="shared" si="9"/>
        <v>653.22671152979922</v>
      </c>
      <c r="I115">
        <v>307.8</v>
      </c>
      <c r="J115">
        <v>43</v>
      </c>
      <c r="K115">
        <v>2025</v>
      </c>
      <c r="L115">
        <v>6</v>
      </c>
    </row>
    <row r="116" spans="1:12">
      <c r="A116" t="s">
        <v>2</v>
      </c>
      <c r="B116" s="1">
        <v>43957</v>
      </c>
      <c r="C116">
        <v>440</v>
      </c>
      <c r="D116" s="11">
        <f t="shared" si="5"/>
        <v>515.64540099863893</v>
      </c>
      <c r="E116" s="11">
        <f t="shared" si="6"/>
        <v>131.24431790763884</v>
      </c>
      <c r="F116" s="11">
        <f t="shared" si="7"/>
        <v>668.27614422134388</v>
      </c>
      <c r="G116" s="11">
        <f t="shared" si="8"/>
        <v>665.84841451410307</v>
      </c>
      <c r="H116" s="11">
        <f t="shared" si="9"/>
        <v>643.62129245819983</v>
      </c>
      <c r="I116">
        <v>303.7</v>
      </c>
      <c r="J116">
        <v>43</v>
      </c>
      <c r="K116">
        <v>1982</v>
      </c>
      <c r="L116">
        <v>3</v>
      </c>
    </row>
    <row r="117" spans="1:12">
      <c r="A117" t="s">
        <v>2</v>
      </c>
      <c r="B117" s="1">
        <v>43956</v>
      </c>
      <c r="C117">
        <v>437</v>
      </c>
      <c r="D117" s="11">
        <f t="shared" si="5"/>
        <v>507.9498970944444</v>
      </c>
      <c r="E117" s="11">
        <f t="shared" si="6"/>
        <v>129.285624668243</v>
      </c>
      <c r="F117" s="11">
        <f t="shared" si="7"/>
        <v>658.30277557115198</v>
      </c>
      <c r="G117" s="11">
        <f t="shared" si="8"/>
        <v>655.9112773582757</v>
      </c>
      <c r="H117" s="11">
        <f t="shared" si="9"/>
        <v>634.01587338660045</v>
      </c>
      <c r="I117">
        <v>301.60000000000002</v>
      </c>
      <c r="J117">
        <v>57</v>
      </c>
      <c r="K117">
        <v>1939</v>
      </c>
      <c r="L117">
        <v>5</v>
      </c>
    </row>
    <row r="118" spans="1:12">
      <c r="A118" t="s">
        <v>2</v>
      </c>
      <c r="B118" s="1">
        <v>43955</v>
      </c>
      <c r="C118">
        <v>432</v>
      </c>
      <c r="D118" s="11">
        <f t="shared" si="5"/>
        <v>500.53422969585688</v>
      </c>
      <c r="E118" s="11">
        <f t="shared" si="6"/>
        <v>127.39815663755247</v>
      </c>
      <c r="F118" s="11">
        <f t="shared" si="7"/>
        <v>648.69207487187612</v>
      </c>
      <c r="G118" s="11">
        <f t="shared" si="8"/>
        <v>646.33549064447845</v>
      </c>
      <c r="H118" s="11">
        <f t="shared" si="9"/>
        <v>624.75974228124107</v>
      </c>
      <c r="I118">
        <v>298.2</v>
      </c>
      <c r="J118">
        <v>32</v>
      </c>
      <c r="K118">
        <v>1882</v>
      </c>
      <c r="L118">
        <v>3</v>
      </c>
    </row>
    <row r="119" spans="1:12">
      <c r="A119" t="s">
        <v>2</v>
      </c>
      <c r="B119" s="1">
        <v>43954</v>
      </c>
      <c r="C119">
        <v>429</v>
      </c>
      <c r="D119" s="11">
        <f t="shared" si="5"/>
        <v>494.56438424290593</v>
      </c>
      <c r="E119" s="11">
        <f t="shared" si="6"/>
        <v>125.878685518506</v>
      </c>
      <c r="F119" s="11">
        <f t="shared" si="7"/>
        <v>640.95515858566671</v>
      </c>
      <c r="G119" s="11">
        <f t="shared" si="8"/>
        <v>638.62668121450338</v>
      </c>
      <c r="H119" s="11">
        <f t="shared" si="9"/>
        <v>617.30826566812152</v>
      </c>
      <c r="I119">
        <v>296.10000000000002</v>
      </c>
      <c r="J119">
        <v>19</v>
      </c>
      <c r="K119">
        <v>1850</v>
      </c>
      <c r="L119">
        <v>1</v>
      </c>
    </row>
    <row r="120" spans="1:12">
      <c r="A120" t="s">
        <v>2</v>
      </c>
      <c r="B120" s="1">
        <v>43953</v>
      </c>
      <c r="C120">
        <v>428</v>
      </c>
      <c r="D120" s="11">
        <f t="shared" si="5"/>
        <v>490.18027898839506</v>
      </c>
      <c r="E120" s="11">
        <f t="shared" si="6"/>
        <v>124.76282391545625</v>
      </c>
      <c r="F120" s="11">
        <f t="shared" si="7"/>
        <v>635.27336068798161</v>
      </c>
      <c r="G120" s="11">
        <f t="shared" si="8"/>
        <v>632.96552428936536</v>
      </c>
      <c r="H120" s="11">
        <f t="shared" si="9"/>
        <v>611.83608753036185</v>
      </c>
      <c r="I120">
        <v>295.40000000000003</v>
      </c>
      <c r="J120">
        <v>49</v>
      </c>
      <c r="K120">
        <v>1831</v>
      </c>
      <c r="L120">
        <v>7</v>
      </c>
    </row>
    <row r="121" spans="1:12">
      <c r="A121" t="s">
        <v>2</v>
      </c>
      <c r="B121" s="1">
        <v>43952</v>
      </c>
      <c r="C121">
        <v>421</v>
      </c>
      <c r="D121" s="11">
        <f t="shared" si="5"/>
        <v>482.39149624899812</v>
      </c>
      <c r="E121" s="11">
        <f t="shared" si="6"/>
        <v>122.78038893982531</v>
      </c>
      <c r="F121" s="11">
        <f t="shared" si="7"/>
        <v>625.1791027208177</v>
      </c>
      <c r="G121" s="11">
        <f t="shared" si="8"/>
        <v>622.90793698619461</v>
      </c>
      <c r="H121" s="11">
        <f t="shared" si="9"/>
        <v>602.11423913668239</v>
      </c>
      <c r="I121">
        <v>290.60000000000002</v>
      </c>
      <c r="J121">
        <v>72</v>
      </c>
      <c r="K121">
        <v>1782</v>
      </c>
      <c r="L121">
        <v>6</v>
      </c>
    </row>
    <row r="122" spans="1:12">
      <c r="A122" t="s">
        <v>2</v>
      </c>
      <c r="B122" s="1">
        <v>43951</v>
      </c>
      <c r="C122">
        <v>415</v>
      </c>
      <c r="D122" s="11">
        <f t="shared" si="5"/>
        <v>475.02246826801178</v>
      </c>
      <c r="E122" s="11">
        <f t="shared" si="6"/>
        <v>120.90479177725233</v>
      </c>
      <c r="F122" s="11">
        <f t="shared" si="7"/>
        <v>615.62884668002789</v>
      </c>
      <c r="G122" s="11">
        <f t="shared" si="8"/>
        <v>613.39237534606912</v>
      </c>
      <c r="H122" s="11">
        <f t="shared" si="9"/>
        <v>592.916322692363</v>
      </c>
      <c r="I122">
        <v>286.5</v>
      </c>
      <c r="J122">
        <v>53</v>
      </c>
      <c r="K122">
        <v>1710</v>
      </c>
      <c r="L122">
        <v>7</v>
      </c>
    </row>
    <row r="123" spans="1:12">
      <c r="A123" t="s">
        <v>2</v>
      </c>
      <c r="B123" s="1">
        <v>43950</v>
      </c>
      <c r="C123">
        <v>408</v>
      </c>
      <c r="D123" s="11">
        <f t="shared" si="5"/>
        <v>466.06770008858535</v>
      </c>
      <c r="E123" s="11">
        <f t="shared" si="6"/>
        <v>118.62558509868262</v>
      </c>
      <c r="F123" s="11">
        <f t="shared" si="7"/>
        <v>604.02347225071367</v>
      </c>
      <c r="G123" s="11">
        <f t="shared" si="8"/>
        <v>601.82916120110633</v>
      </c>
      <c r="H123" s="11">
        <f t="shared" si="9"/>
        <v>581.73910777268372</v>
      </c>
      <c r="I123">
        <v>281.60000000000002</v>
      </c>
      <c r="J123">
        <v>51</v>
      </c>
      <c r="K123">
        <v>1657</v>
      </c>
      <c r="L123">
        <v>7</v>
      </c>
    </row>
    <row r="124" spans="1:12">
      <c r="A124" t="s">
        <v>2</v>
      </c>
      <c r="B124" s="1">
        <v>43949</v>
      </c>
      <c r="C124">
        <v>401</v>
      </c>
      <c r="D124" s="11">
        <f t="shared" si="5"/>
        <v>458.4654750195931</v>
      </c>
      <c r="E124" s="11">
        <f t="shared" si="6"/>
        <v>116.69063359552187</v>
      </c>
      <c r="F124" s="11">
        <f t="shared" si="7"/>
        <v>594.17099291749378</v>
      </c>
      <c r="G124" s="11">
        <f t="shared" si="8"/>
        <v>592.01247419262234</v>
      </c>
      <c r="H124" s="11">
        <f t="shared" si="9"/>
        <v>572.2501180231643</v>
      </c>
      <c r="I124">
        <v>276.8</v>
      </c>
      <c r="J124">
        <v>55</v>
      </c>
      <c r="K124">
        <v>1606</v>
      </c>
      <c r="L124">
        <v>0</v>
      </c>
    </row>
    <row r="125" spans="1:12">
      <c r="A125" t="s">
        <v>2</v>
      </c>
      <c r="B125" s="1">
        <v>43948</v>
      </c>
      <c r="C125">
        <v>401</v>
      </c>
      <c r="D125" s="11">
        <f t="shared" si="5"/>
        <v>451.65612004982091</v>
      </c>
      <c r="E125" s="11">
        <f t="shared" si="6"/>
        <v>114.9574868503595</v>
      </c>
      <c r="F125" s="11">
        <f t="shared" si="7"/>
        <v>585.34607277853604</v>
      </c>
      <c r="G125" s="11">
        <f t="shared" si="8"/>
        <v>583.21961343655698</v>
      </c>
      <c r="H125" s="11">
        <f t="shared" si="9"/>
        <v>563.75077751132483</v>
      </c>
      <c r="I125">
        <v>276.8</v>
      </c>
      <c r="J125">
        <v>58</v>
      </c>
      <c r="K125">
        <v>1551</v>
      </c>
      <c r="L125">
        <v>9</v>
      </c>
    </row>
    <row r="126" spans="1:12">
      <c r="A126" t="s">
        <v>2</v>
      </c>
      <c r="B126" s="1">
        <v>43947</v>
      </c>
      <c r="C126">
        <v>392</v>
      </c>
      <c r="D126" s="11">
        <f t="shared" si="5"/>
        <v>444.00725556322749</v>
      </c>
      <c r="E126" s="11">
        <f t="shared" si="6"/>
        <v>113.01066447908121</v>
      </c>
      <c r="F126" s="11">
        <f t="shared" si="7"/>
        <v>575.43314878683009</v>
      </c>
      <c r="G126" s="11">
        <f t="shared" si="8"/>
        <v>573.34270135440136</v>
      </c>
      <c r="H126" s="11">
        <f t="shared" si="9"/>
        <v>554.20357310076542</v>
      </c>
      <c r="I126">
        <v>270.60000000000002</v>
      </c>
      <c r="J126">
        <v>28</v>
      </c>
      <c r="K126">
        <v>1493</v>
      </c>
      <c r="L126">
        <v>9</v>
      </c>
    </row>
    <row r="127" spans="1:12">
      <c r="A127" t="s">
        <v>2</v>
      </c>
      <c r="B127" s="1">
        <v>43946</v>
      </c>
      <c r="C127">
        <v>383</v>
      </c>
      <c r="D127" s="11">
        <f t="shared" si="5"/>
        <v>438.45716486868713</v>
      </c>
      <c r="E127" s="11">
        <f t="shared" si="6"/>
        <v>111.59803117309269</v>
      </c>
      <c r="F127" s="11">
        <f t="shared" si="7"/>
        <v>568.24023442699479</v>
      </c>
      <c r="G127" s="11">
        <f t="shared" si="8"/>
        <v>566.1759175874713</v>
      </c>
      <c r="H127" s="11">
        <f t="shared" si="9"/>
        <v>547.27602843700583</v>
      </c>
      <c r="I127">
        <v>264.40000000000003</v>
      </c>
      <c r="J127">
        <v>89</v>
      </c>
      <c r="K127">
        <v>1465</v>
      </c>
      <c r="L127">
        <v>10</v>
      </c>
    </row>
    <row r="128" spans="1:12">
      <c r="A128" t="s">
        <v>2</v>
      </c>
      <c r="B128" s="1">
        <v>43945</v>
      </c>
      <c r="C128">
        <v>373</v>
      </c>
      <c r="D128" s="11">
        <f t="shared" si="5"/>
        <v>432.16084349252793</v>
      </c>
      <c r="E128" s="11">
        <f t="shared" si="6"/>
        <v>109.99546397722337</v>
      </c>
      <c r="F128" s="11">
        <f t="shared" si="7"/>
        <v>560.08020553138317</v>
      </c>
      <c r="G128" s="11">
        <f t="shared" si="8"/>
        <v>558.04553264179435</v>
      </c>
      <c r="H128" s="11">
        <f t="shared" si="9"/>
        <v>539.4170491966064</v>
      </c>
      <c r="I128">
        <v>257.5</v>
      </c>
      <c r="J128">
        <v>42</v>
      </c>
      <c r="K128">
        <v>1376</v>
      </c>
      <c r="L128">
        <v>1</v>
      </c>
    </row>
    <row r="129" spans="1:12">
      <c r="A129" t="s">
        <v>2</v>
      </c>
      <c r="B129" s="1">
        <v>43944</v>
      </c>
      <c r="C129">
        <v>372</v>
      </c>
      <c r="D129" s="11">
        <f t="shared" si="5"/>
        <v>422.50648404908384</v>
      </c>
      <c r="E129" s="11">
        <f t="shared" si="6"/>
        <v>107.53819427689041</v>
      </c>
      <c r="F129" s="11">
        <f t="shared" si="7"/>
        <v>547.56816122477881</v>
      </c>
      <c r="G129" s="11">
        <f t="shared" si="8"/>
        <v>545.57894239175653</v>
      </c>
      <c r="H129" s="11">
        <f t="shared" si="9"/>
        <v>527.36661436132715</v>
      </c>
      <c r="I129">
        <v>256.8</v>
      </c>
      <c r="J129">
        <v>40</v>
      </c>
      <c r="K129">
        <v>1334</v>
      </c>
      <c r="L129">
        <v>4</v>
      </c>
    </row>
    <row r="130" spans="1:12">
      <c r="A130" t="s">
        <v>2</v>
      </c>
      <c r="B130" s="1">
        <v>43943</v>
      </c>
      <c r="C130">
        <v>368</v>
      </c>
      <c r="D130" s="11">
        <f t="shared" ref="D130:D193" si="10">SUMIFS(CasesHB,HB,"Wales",SpecDate,B130)*SUMIFS(Pop,Area,A130)</f>
        <v>413.27187936405028</v>
      </c>
      <c r="E130" s="11">
        <f t="shared" ref="E130:E193" si="11">SUMIFS(CasesHB,HB,"Wales",SpecDate,B130)*SUMIFS(AreaKm2,Area,A130)</f>
        <v>105.1877623896154</v>
      </c>
      <c r="F130" s="11">
        <f t="shared" ref="F130:F193" si="12">SUMIFS(CasesHB,HB,"Wales",SpecDate,B130)*SUMIFS(PopKm2,Area,A130)</f>
        <v>535.60011884454855</v>
      </c>
      <c r="G130" s="11">
        <f t="shared" ref="G130:G193" si="13">SUMIFS(CasesHB,HB,"Wales",SpecDate,B130)*SUMIFS(PopKm2SRT,Area,A130)</f>
        <v>533.65437780476373</v>
      </c>
      <c r="H130" s="11">
        <f t="shared" ref="H130:H193" si="14">SUMIFS(CasesHB,HB,"Wales",SpecDate,B130)*SUMIFS(PopSRTKm2,Area,A130)</f>
        <v>515.84011147540787</v>
      </c>
      <c r="I130">
        <v>254</v>
      </c>
      <c r="J130">
        <v>73</v>
      </c>
      <c r="K130">
        <v>1294</v>
      </c>
      <c r="L130">
        <v>22</v>
      </c>
    </row>
    <row r="131" spans="1:12">
      <c r="A131" t="s">
        <v>2</v>
      </c>
      <c r="B131" s="1">
        <v>43942</v>
      </c>
      <c r="C131">
        <v>346</v>
      </c>
      <c r="D131" s="11">
        <f t="shared" si="10"/>
        <v>401.56538554615429</v>
      </c>
      <c r="E131" s="11">
        <f t="shared" si="11"/>
        <v>102.20817449211022</v>
      </c>
      <c r="F131" s="11">
        <f t="shared" si="12"/>
        <v>520.42850956455959</v>
      </c>
      <c r="G131" s="11">
        <f t="shared" si="13"/>
        <v>518.53788431317184</v>
      </c>
      <c r="H131" s="11">
        <f t="shared" si="14"/>
        <v>501.22823155436873</v>
      </c>
      <c r="I131">
        <v>238.8</v>
      </c>
      <c r="J131">
        <v>63</v>
      </c>
      <c r="K131">
        <v>1221</v>
      </c>
      <c r="L131">
        <v>17</v>
      </c>
    </row>
    <row r="132" spans="1:12">
      <c r="A132" t="s">
        <v>2</v>
      </c>
      <c r="B132" s="1">
        <v>43941</v>
      </c>
      <c r="C132">
        <v>329</v>
      </c>
      <c r="D132" s="11">
        <f t="shared" si="10"/>
        <v>389.7656128930559</v>
      </c>
      <c r="E132" s="11">
        <f t="shared" si="11"/>
        <v>99.204844858369924</v>
      </c>
      <c r="F132" s="11">
        <f t="shared" si="12"/>
        <v>505.13601096759868</v>
      </c>
      <c r="G132" s="11">
        <f t="shared" si="13"/>
        <v>503.30094067423653</v>
      </c>
      <c r="H132" s="11">
        <f t="shared" si="14"/>
        <v>486.49992231124963</v>
      </c>
      <c r="I132">
        <v>227.10000000000002</v>
      </c>
      <c r="J132">
        <v>33</v>
      </c>
      <c r="K132">
        <v>1158</v>
      </c>
      <c r="L132">
        <v>8</v>
      </c>
    </row>
    <row r="133" spans="1:12">
      <c r="A133" t="s">
        <v>2</v>
      </c>
      <c r="B133" s="1">
        <v>43940</v>
      </c>
      <c r="C133">
        <v>321</v>
      </c>
      <c r="D133" s="11">
        <f t="shared" si="10"/>
        <v>376.9397730527316</v>
      </c>
      <c r="E133" s="11">
        <f t="shared" si="11"/>
        <v>95.940356126043525</v>
      </c>
      <c r="F133" s="11">
        <f t="shared" si="12"/>
        <v>488.51372988394553</v>
      </c>
      <c r="G133" s="11">
        <f t="shared" si="13"/>
        <v>486.7390454145243</v>
      </c>
      <c r="H133" s="11">
        <f t="shared" si="14"/>
        <v>470.49089052525062</v>
      </c>
      <c r="I133">
        <v>221.60000000000002</v>
      </c>
      <c r="J133">
        <v>24</v>
      </c>
      <c r="K133">
        <v>1125</v>
      </c>
      <c r="L133">
        <v>2</v>
      </c>
    </row>
    <row r="134" spans="1:12">
      <c r="A134" t="s">
        <v>2</v>
      </c>
      <c r="B134" s="1">
        <v>43939</v>
      </c>
      <c r="C134">
        <v>319</v>
      </c>
      <c r="D134" s="11">
        <f t="shared" si="10"/>
        <v>368.63795671972167</v>
      </c>
      <c r="E134" s="11">
        <f t="shared" si="11"/>
        <v>93.827341601119528</v>
      </c>
      <c r="F134" s="11">
        <f t="shared" si="12"/>
        <v>477.75458067343544</v>
      </c>
      <c r="G134" s="11">
        <f t="shared" si="13"/>
        <v>476.01898230096515</v>
      </c>
      <c r="H134" s="11">
        <f t="shared" si="14"/>
        <v>460.12868086013128</v>
      </c>
      <c r="I134">
        <v>220.20000000000002</v>
      </c>
      <c r="J134">
        <v>19</v>
      </c>
      <c r="K134">
        <v>1101</v>
      </c>
      <c r="L134">
        <v>4</v>
      </c>
    </row>
    <row r="135" spans="1:12">
      <c r="A135" t="s">
        <v>2</v>
      </c>
      <c r="B135" s="1">
        <v>43938</v>
      </c>
      <c r="C135">
        <v>315</v>
      </c>
      <c r="D135" s="11">
        <f t="shared" si="10"/>
        <v>357.30457824263505</v>
      </c>
      <c r="E135" s="11">
        <f t="shared" si="11"/>
        <v>90.94272064855474</v>
      </c>
      <c r="F135" s="11">
        <f t="shared" si="12"/>
        <v>463.06652866133464</v>
      </c>
      <c r="G135" s="11">
        <f t="shared" si="13"/>
        <v>461.38428939874672</v>
      </c>
      <c r="H135" s="11">
        <f t="shared" si="14"/>
        <v>445.98251822741219</v>
      </c>
      <c r="I135">
        <v>217.4</v>
      </c>
      <c r="J135">
        <v>53</v>
      </c>
      <c r="K135">
        <v>1082</v>
      </c>
      <c r="L135">
        <v>15</v>
      </c>
    </row>
    <row r="136" spans="1:12">
      <c r="A136" t="s">
        <v>2</v>
      </c>
      <c r="B136" s="1">
        <v>43937</v>
      </c>
      <c r="C136">
        <v>300</v>
      </c>
      <c r="D136" s="11">
        <f t="shared" si="10"/>
        <v>342.28668577505533</v>
      </c>
      <c r="E136" s="11">
        <f t="shared" si="11"/>
        <v>87.120301114703466</v>
      </c>
      <c r="F136" s="11">
        <f t="shared" si="12"/>
        <v>443.60334862883889</v>
      </c>
      <c r="G136" s="11">
        <f t="shared" si="13"/>
        <v>441.99181567646548</v>
      </c>
      <c r="H136" s="11">
        <f t="shared" si="14"/>
        <v>427.23739737253334</v>
      </c>
      <c r="I136">
        <v>207.10000000000002</v>
      </c>
      <c r="J136">
        <v>45</v>
      </c>
      <c r="K136">
        <v>1029</v>
      </c>
      <c r="L136">
        <v>12</v>
      </c>
    </row>
    <row r="137" spans="1:12">
      <c r="A137" t="s">
        <v>2</v>
      </c>
      <c r="B137" s="1">
        <v>43936</v>
      </c>
      <c r="C137">
        <v>288</v>
      </c>
      <c r="D137" s="11">
        <f t="shared" si="10"/>
        <v>325.54313485623192</v>
      </c>
      <c r="E137" s="11">
        <f t="shared" si="11"/>
        <v>82.858659460502821</v>
      </c>
      <c r="F137" s="11">
        <f t="shared" si="12"/>
        <v>421.90371623236075</v>
      </c>
      <c r="G137" s="11">
        <f t="shared" si="13"/>
        <v>420.37101422833206</v>
      </c>
      <c r="H137" s="11">
        <f t="shared" si="14"/>
        <v>406.33833405917466</v>
      </c>
      <c r="I137">
        <v>198.8</v>
      </c>
      <c r="J137">
        <v>51</v>
      </c>
      <c r="K137">
        <v>984</v>
      </c>
      <c r="L137">
        <v>19</v>
      </c>
    </row>
    <row r="138" spans="1:12">
      <c r="A138" t="s">
        <v>2</v>
      </c>
      <c r="B138" s="1">
        <v>43935</v>
      </c>
      <c r="C138">
        <v>269</v>
      </c>
      <c r="D138" s="11">
        <f t="shared" si="10"/>
        <v>308.98614160781324</v>
      </c>
      <c r="E138" s="11">
        <f t="shared" si="11"/>
        <v>78.644501278772381</v>
      </c>
      <c r="F138" s="11">
        <f t="shared" si="12"/>
        <v>400.44586246982664</v>
      </c>
      <c r="G138" s="11">
        <f t="shared" si="13"/>
        <v>398.99111307488539</v>
      </c>
      <c r="H138" s="11">
        <f t="shared" si="14"/>
        <v>385.67212938997596</v>
      </c>
      <c r="I138">
        <v>185.70000000000002</v>
      </c>
      <c r="J138">
        <v>41</v>
      </c>
      <c r="K138">
        <v>933</v>
      </c>
      <c r="L138">
        <v>21</v>
      </c>
    </row>
    <row r="139" spans="1:12">
      <c r="A139" t="s">
        <v>2</v>
      </c>
      <c r="B139" s="1">
        <v>43934</v>
      </c>
      <c r="C139">
        <v>248</v>
      </c>
      <c r="D139" s="11">
        <f t="shared" si="10"/>
        <v>294.52792215144763</v>
      </c>
      <c r="E139" s="11">
        <f t="shared" si="11"/>
        <v>74.964532162331707</v>
      </c>
      <c r="F139" s="11">
        <f t="shared" si="12"/>
        <v>381.70801833916306</v>
      </c>
      <c r="G139" s="11">
        <f t="shared" si="13"/>
        <v>380.32134023666435</v>
      </c>
      <c r="H139" s="11">
        <f t="shared" si="14"/>
        <v>367.62558446757708</v>
      </c>
      <c r="I139">
        <v>171.20000000000002</v>
      </c>
      <c r="J139">
        <v>31</v>
      </c>
      <c r="K139">
        <v>892</v>
      </c>
      <c r="L139">
        <v>9</v>
      </c>
    </row>
    <row r="140" spans="1:12">
      <c r="A140" t="s">
        <v>2</v>
      </c>
      <c r="B140" s="1">
        <v>43933</v>
      </c>
      <c r="C140">
        <v>239</v>
      </c>
      <c r="D140" s="11">
        <f t="shared" si="10"/>
        <v>282.07519765193274</v>
      </c>
      <c r="E140" s="11">
        <f t="shared" si="11"/>
        <v>71.795010374945704</v>
      </c>
      <c r="F140" s="11">
        <f t="shared" si="12"/>
        <v>365.56929452339796</v>
      </c>
      <c r="G140" s="11">
        <f t="shared" si="13"/>
        <v>364.24124556632557</v>
      </c>
      <c r="H140" s="11">
        <f t="shared" si="14"/>
        <v>352.08226996989805</v>
      </c>
      <c r="I140">
        <v>165</v>
      </c>
      <c r="J140">
        <v>32</v>
      </c>
      <c r="K140">
        <v>861</v>
      </c>
      <c r="L140">
        <v>17</v>
      </c>
    </row>
    <row r="141" spans="1:12">
      <c r="A141" t="s">
        <v>2</v>
      </c>
      <c r="B141" s="1">
        <v>43932</v>
      </c>
      <c r="C141">
        <v>222</v>
      </c>
      <c r="D141" s="11">
        <f t="shared" si="10"/>
        <v>270.74181917484617</v>
      </c>
      <c r="E141" s="11">
        <f t="shared" si="11"/>
        <v>68.910389422380931</v>
      </c>
      <c r="F141" s="11">
        <f t="shared" si="12"/>
        <v>350.88124251129716</v>
      </c>
      <c r="G141" s="11">
        <f t="shared" si="13"/>
        <v>349.60655266410714</v>
      </c>
      <c r="H141" s="11">
        <f t="shared" si="14"/>
        <v>337.9361073371789</v>
      </c>
      <c r="I141">
        <v>153.20000000000002</v>
      </c>
      <c r="J141">
        <v>36</v>
      </c>
      <c r="K141">
        <v>829</v>
      </c>
      <c r="L141">
        <v>13</v>
      </c>
    </row>
    <row r="142" spans="1:12">
      <c r="A142" t="s">
        <v>2</v>
      </c>
      <c r="B142" s="1">
        <v>43931</v>
      </c>
      <c r="C142">
        <v>209</v>
      </c>
      <c r="D142" s="11">
        <f t="shared" si="10"/>
        <v>259.36180128015843</v>
      </c>
      <c r="E142" s="11">
        <f t="shared" si="11"/>
        <v>66.013897601698588</v>
      </c>
      <c r="F142" s="11">
        <f t="shared" si="12"/>
        <v>336.13274584071036</v>
      </c>
      <c r="G142" s="11">
        <f t="shared" si="13"/>
        <v>334.91163468821702</v>
      </c>
      <c r="H142" s="11">
        <f t="shared" si="14"/>
        <v>323.73173004341982</v>
      </c>
      <c r="I142">
        <v>144.30000000000001</v>
      </c>
      <c r="J142">
        <v>27</v>
      </c>
      <c r="K142">
        <v>793</v>
      </c>
      <c r="L142">
        <v>7</v>
      </c>
    </row>
    <row r="143" spans="1:12">
      <c r="A143" t="s">
        <v>2</v>
      </c>
      <c r="B143" s="1">
        <v>43930</v>
      </c>
      <c r="C143">
        <v>202</v>
      </c>
      <c r="D143" s="11">
        <f t="shared" si="10"/>
        <v>245.36997599980461</v>
      </c>
      <c r="E143" s="11">
        <f t="shared" si="11"/>
        <v>62.452637166433426</v>
      </c>
      <c r="F143" s="11">
        <f t="shared" si="12"/>
        <v>317.99934829490689</v>
      </c>
      <c r="G143" s="11">
        <f t="shared" si="13"/>
        <v>316.84411258671275</v>
      </c>
      <c r="H143" s="11">
        <f t="shared" si="14"/>
        <v>306.26733173142088</v>
      </c>
      <c r="I143">
        <v>139.4</v>
      </c>
      <c r="J143">
        <v>53</v>
      </c>
      <c r="K143">
        <v>766</v>
      </c>
      <c r="L143">
        <v>16</v>
      </c>
    </row>
    <row r="144" spans="1:12">
      <c r="A144" t="s">
        <v>2</v>
      </c>
      <c r="B144" s="1">
        <v>43929</v>
      </c>
      <c r="C144">
        <v>186</v>
      </c>
      <c r="D144" s="11">
        <f t="shared" si="10"/>
        <v>227.18060313534465</v>
      </c>
      <c r="E144" s="11">
        <f t="shared" si="11"/>
        <v>57.822998600588718</v>
      </c>
      <c r="F144" s="11">
        <f t="shared" si="12"/>
        <v>294.42593148536236</v>
      </c>
      <c r="G144" s="11">
        <f t="shared" si="13"/>
        <v>293.35633385475722</v>
      </c>
      <c r="H144" s="11">
        <f t="shared" si="14"/>
        <v>283.56361392582232</v>
      </c>
      <c r="I144">
        <v>128.4</v>
      </c>
      <c r="J144">
        <v>40</v>
      </c>
      <c r="K144">
        <v>713</v>
      </c>
      <c r="L144">
        <v>15</v>
      </c>
    </row>
    <row r="145" spans="1:12">
      <c r="A145" t="s">
        <v>2</v>
      </c>
      <c r="B145" s="1">
        <v>43928</v>
      </c>
      <c r="C145">
        <v>171</v>
      </c>
      <c r="D145" s="11">
        <f t="shared" si="10"/>
        <v>209.31770619409295</v>
      </c>
      <c r="E145" s="11">
        <f t="shared" si="11"/>
        <v>53.276456111566858</v>
      </c>
      <c r="F145" s="11">
        <f t="shared" si="12"/>
        <v>271.27562728521991</v>
      </c>
      <c r="G145" s="11">
        <f t="shared" si="13"/>
        <v>270.29013063850351</v>
      </c>
      <c r="H145" s="11">
        <f t="shared" si="14"/>
        <v>261.26739874750371</v>
      </c>
      <c r="I145">
        <v>118</v>
      </c>
      <c r="J145">
        <v>56</v>
      </c>
      <c r="K145">
        <v>673</v>
      </c>
      <c r="L145">
        <v>22</v>
      </c>
    </row>
    <row r="146" spans="1:12">
      <c r="A146" t="s">
        <v>2</v>
      </c>
      <c r="B146" s="1">
        <v>43927</v>
      </c>
      <c r="C146">
        <v>149</v>
      </c>
      <c r="D146" s="11">
        <f t="shared" si="10"/>
        <v>191.78128517604952</v>
      </c>
      <c r="E146" s="11">
        <f t="shared" si="11"/>
        <v>48.813009699367846</v>
      </c>
      <c r="F146" s="11">
        <f t="shared" si="12"/>
        <v>248.54843569447956</v>
      </c>
      <c r="G146" s="11">
        <f t="shared" si="13"/>
        <v>247.64550293795151</v>
      </c>
      <c r="H146" s="11">
        <f t="shared" si="14"/>
        <v>239.37868619646505</v>
      </c>
      <c r="I146">
        <v>102.80000000000001</v>
      </c>
      <c r="J146">
        <v>31</v>
      </c>
      <c r="K146">
        <v>617</v>
      </c>
      <c r="L146">
        <v>10</v>
      </c>
    </row>
    <row r="147" spans="1:12">
      <c r="A147" t="s">
        <v>2</v>
      </c>
      <c r="B147" s="1">
        <v>43926</v>
      </c>
      <c r="C147">
        <v>139</v>
      </c>
      <c r="D147" s="11">
        <f t="shared" si="10"/>
        <v>174.10494590520256</v>
      </c>
      <c r="E147" s="11">
        <f t="shared" si="11"/>
        <v>44.313950682816191</v>
      </c>
      <c r="F147" s="11">
        <f t="shared" si="12"/>
        <v>225.6399101282812</v>
      </c>
      <c r="G147" s="11">
        <f t="shared" si="13"/>
        <v>224.82020001638446</v>
      </c>
      <c r="H147" s="11">
        <f t="shared" si="14"/>
        <v>217.31532966230645</v>
      </c>
      <c r="I147">
        <v>95.9</v>
      </c>
      <c r="J147">
        <v>34</v>
      </c>
      <c r="K147">
        <v>586</v>
      </c>
      <c r="L147">
        <v>12</v>
      </c>
    </row>
    <row r="148" spans="1:12">
      <c r="A148" t="s">
        <v>2</v>
      </c>
      <c r="B148" s="1">
        <v>43925</v>
      </c>
      <c r="C148">
        <v>127</v>
      </c>
      <c r="D148" s="11">
        <f t="shared" si="10"/>
        <v>163.79763461534191</v>
      </c>
      <c r="E148" s="11">
        <f t="shared" si="11"/>
        <v>41.690488828837523</v>
      </c>
      <c r="F148" s="11">
        <f t="shared" si="12"/>
        <v>212.28164060287264</v>
      </c>
      <c r="G148" s="11">
        <f t="shared" si="13"/>
        <v>211.510458734943</v>
      </c>
      <c r="H148" s="11">
        <f t="shared" si="14"/>
        <v>204.44988957246724</v>
      </c>
      <c r="I148">
        <v>87.7</v>
      </c>
      <c r="J148">
        <v>31</v>
      </c>
      <c r="K148">
        <v>552</v>
      </c>
      <c r="L148">
        <v>11</v>
      </c>
    </row>
    <row r="149" spans="1:12">
      <c r="A149" t="s">
        <v>2</v>
      </c>
      <c r="B149" s="1">
        <v>43924</v>
      </c>
      <c r="C149">
        <v>116</v>
      </c>
      <c r="D149" s="11">
        <f t="shared" si="10"/>
        <v>150.69195826941052</v>
      </c>
      <c r="E149" s="11">
        <f t="shared" si="11"/>
        <v>38.354774887805817</v>
      </c>
      <c r="F149" s="11">
        <f t="shared" si="12"/>
        <v>195.29669156830337</v>
      </c>
      <c r="G149" s="11">
        <f t="shared" si="13"/>
        <v>194.5872130332007</v>
      </c>
      <c r="H149" s="11">
        <f t="shared" si="14"/>
        <v>188.09156982022827</v>
      </c>
      <c r="I149">
        <v>80.100000000000009</v>
      </c>
      <c r="J149">
        <v>47</v>
      </c>
      <c r="K149">
        <v>521</v>
      </c>
      <c r="L149">
        <v>17</v>
      </c>
    </row>
    <row r="150" spans="1:12">
      <c r="A150" t="s">
        <v>2</v>
      </c>
      <c r="B150" s="1">
        <v>43923</v>
      </c>
      <c r="C150">
        <v>99</v>
      </c>
      <c r="D150" s="11">
        <f t="shared" si="10"/>
        <v>135.58078696662841</v>
      </c>
      <c r="E150" s="11">
        <f t="shared" si="11"/>
        <v>34.50861361771944</v>
      </c>
      <c r="F150" s="11">
        <f t="shared" si="12"/>
        <v>175.71262221883563</v>
      </c>
      <c r="G150" s="11">
        <f t="shared" si="13"/>
        <v>175.07428916357611</v>
      </c>
      <c r="H150" s="11">
        <f t="shared" si="14"/>
        <v>169.23001964326943</v>
      </c>
      <c r="I150">
        <v>68.3</v>
      </c>
      <c r="J150">
        <v>44</v>
      </c>
      <c r="K150">
        <v>474</v>
      </c>
      <c r="L150">
        <v>19</v>
      </c>
    </row>
    <row r="151" spans="1:12">
      <c r="A151" t="s">
        <v>2</v>
      </c>
      <c r="B151" s="1">
        <v>43922</v>
      </c>
      <c r="C151">
        <v>80</v>
      </c>
      <c r="D151" s="11">
        <f t="shared" si="10"/>
        <v>120.04986090543566</v>
      </c>
      <c r="E151" s="11">
        <f t="shared" si="11"/>
        <v>30.55561453457511</v>
      </c>
      <c r="F151" s="11">
        <f t="shared" si="12"/>
        <v>155.58455094299379</v>
      </c>
      <c r="G151" s="11">
        <f t="shared" si="13"/>
        <v>155.01933963090642</v>
      </c>
      <c r="H151" s="11">
        <f t="shared" si="14"/>
        <v>149.84453751695065</v>
      </c>
      <c r="I151">
        <v>55.2</v>
      </c>
      <c r="J151">
        <v>58</v>
      </c>
      <c r="K151">
        <v>430</v>
      </c>
      <c r="L151">
        <v>16</v>
      </c>
    </row>
    <row r="152" spans="1:12">
      <c r="A152" t="s">
        <v>2</v>
      </c>
      <c r="B152" s="1">
        <v>43921</v>
      </c>
      <c r="C152">
        <v>64</v>
      </c>
      <c r="D152" s="11">
        <f t="shared" si="10"/>
        <v>105.12524727305828</v>
      </c>
      <c r="E152" s="11">
        <f t="shared" si="11"/>
        <v>26.756936736958934</v>
      </c>
      <c r="F152" s="11">
        <f t="shared" si="12"/>
        <v>136.24226022747007</v>
      </c>
      <c r="G152" s="11">
        <f t="shared" si="13"/>
        <v>135.74731605596855</v>
      </c>
      <c r="H152" s="11">
        <f t="shared" si="14"/>
        <v>131.21584598415183</v>
      </c>
      <c r="I152">
        <v>44.2</v>
      </c>
      <c r="J152">
        <v>36</v>
      </c>
      <c r="K152">
        <v>372</v>
      </c>
      <c r="L152">
        <v>10</v>
      </c>
    </row>
    <row r="153" spans="1:12">
      <c r="A153" t="s">
        <v>2</v>
      </c>
      <c r="B153" s="1">
        <v>43920</v>
      </c>
      <c r="C153">
        <v>54</v>
      </c>
      <c r="D153" s="11">
        <f t="shared" si="10"/>
        <v>92.485965103138668</v>
      </c>
      <c r="E153" s="11">
        <f t="shared" si="11"/>
        <v>23.539931477102733</v>
      </c>
      <c r="F153" s="11">
        <f t="shared" si="12"/>
        <v>119.86175777776094</v>
      </c>
      <c r="G153" s="11">
        <f t="shared" si="13"/>
        <v>119.42632109094305</v>
      </c>
      <c r="H153" s="11">
        <f t="shared" si="14"/>
        <v>115.4396728423128</v>
      </c>
      <c r="I153">
        <v>37.300000000000004</v>
      </c>
      <c r="J153">
        <v>32</v>
      </c>
      <c r="K153">
        <v>336</v>
      </c>
      <c r="L153">
        <v>5</v>
      </c>
    </row>
    <row r="154" spans="1:12">
      <c r="A154" t="s">
        <v>2</v>
      </c>
      <c r="B154" s="1">
        <v>43919</v>
      </c>
      <c r="C154">
        <v>49</v>
      </c>
      <c r="D154" s="11">
        <f t="shared" si="10"/>
        <v>76.908399624344767</v>
      </c>
      <c r="E154" s="11">
        <f t="shared" si="11"/>
        <v>19.575061525840852</v>
      </c>
      <c r="F154" s="11">
        <f t="shared" si="12"/>
        <v>99.673241843433075</v>
      </c>
      <c r="G154" s="11">
        <f t="shared" si="13"/>
        <v>99.311146484601664</v>
      </c>
      <c r="H154" s="11">
        <f t="shared" si="14"/>
        <v>95.995976054954014</v>
      </c>
      <c r="I154">
        <v>33.800000000000004</v>
      </c>
      <c r="J154">
        <v>21</v>
      </c>
      <c r="K154">
        <v>304</v>
      </c>
      <c r="L154">
        <v>5</v>
      </c>
    </row>
    <row r="155" spans="1:12">
      <c r="A155" t="s">
        <v>2</v>
      </c>
      <c r="B155" s="1">
        <v>43918</v>
      </c>
      <c r="C155">
        <v>44</v>
      </c>
      <c r="D155" s="11">
        <f t="shared" si="10"/>
        <v>69.632650478560777</v>
      </c>
      <c r="E155" s="11">
        <f t="shared" si="11"/>
        <v>17.723206099502967</v>
      </c>
      <c r="F155" s="11">
        <f t="shared" si="12"/>
        <v>90.243875119615268</v>
      </c>
      <c r="G155" s="11">
        <f t="shared" si="13"/>
        <v>89.916034991819458</v>
      </c>
      <c r="H155" s="11">
        <f t="shared" si="14"/>
        <v>86.914488932714576</v>
      </c>
      <c r="I155">
        <v>30.400000000000002</v>
      </c>
      <c r="J155">
        <v>12</v>
      </c>
      <c r="K155">
        <v>283</v>
      </c>
      <c r="L155">
        <v>4</v>
      </c>
    </row>
    <row r="156" spans="1:12">
      <c r="A156" t="s">
        <v>2</v>
      </c>
      <c r="B156" s="1">
        <v>43917</v>
      </c>
      <c r="C156">
        <v>40</v>
      </c>
      <c r="D156" s="11">
        <f t="shared" si="10"/>
        <v>61.890507156765011</v>
      </c>
      <c r="E156" s="11">
        <f t="shared" si="11"/>
        <v>15.752641991989575</v>
      </c>
      <c r="F156" s="11">
        <f t="shared" si="12"/>
        <v>80.210061810937347</v>
      </c>
      <c r="G156" s="11">
        <f t="shared" si="13"/>
        <v>79.91867276232044</v>
      </c>
      <c r="H156" s="11">
        <f t="shared" si="14"/>
        <v>77.250855200075179</v>
      </c>
      <c r="I156">
        <v>27.6</v>
      </c>
      <c r="J156">
        <v>33</v>
      </c>
      <c r="K156">
        <v>271</v>
      </c>
      <c r="L156">
        <v>5</v>
      </c>
    </row>
    <row r="157" spans="1:12">
      <c r="A157" t="s">
        <v>2</v>
      </c>
      <c r="B157" s="1">
        <v>43916</v>
      </c>
      <c r="C157">
        <v>35</v>
      </c>
      <c r="D157" s="11">
        <f t="shared" si="10"/>
        <v>53.26221490054683</v>
      </c>
      <c r="E157" s="11">
        <f t="shared" si="11"/>
        <v>13.556531390242725</v>
      </c>
      <c r="F157" s="11">
        <f t="shared" si="12"/>
        <v>69.027799991025219</v>
      </c>
      <c r="G157" s="11">
        <f t="shared" si="13"/>
        <v>68.777034133059487</v>
      </c>
      <c r="H157" s="11">
        <f t="shared" si="14"/>
        <v>66.481142907675846</v>
      </c>
      <c r="I157">
        <v>24.200000000000003</v>
      </c>
      <c r="J157">
        <v>27</v>
      </c>
      <c r="K157">
        <v>238</v>
      </c>
      <c r="L157">
        <v>3</v>
      </c>
    </row>
    <row r="158" spans="1:12">
      <c r="A158" t="s">
        <v>2</v>
      </c>
      <c r="B158" s="1">
        <v>43915</v>
      </c>
      <c r="C158">
        <v>32</v>
      </c>
      <c r="D158" s="11">
        <f t="shared" si="10"/>
        <v>45.146956237941616</v>
      </c>
      <c r="E158" s="11">
        <f t="shared" si="11"/>
        <v>11.491000337788929</v>
      </c>
      <c r="F158" s="11">
        <f t="shared" si="12"/>
        <v>58.510429414459196</v>
      </c>
      <c r="G158" s="11">
        <f t="shared" si="13"/>
        <v>58.297871314187027</v>
      </c>
      <c r="H158" s="11">
        <f t="shared" si="14"/>
        <v>56.351791886716484</v>
      </c>
      <c r="I158">
        <v>22.1</v>
      </c>
      <c r="J158">
        <v>37</v>
      </c>
      <c r="K158">
        <v>211</v>
      </c>
      <c r="L158">
        <v>6</v>
      </c>
    </row>
    <row r="159" spans="1:12">
      <c r="A159" t="s">
        <v>2</v>
      </c>
      <c r="B159" s="1">
        <v>43914</v>
      </c>
      <c r="C159">
        <v>26</v>
      </c>
      <c r="D159" s="11">
        <f t="shared" si="10"/>
        <v>36.611942816925797</v>
      </c>
      <c r="E159" s="11">
        <f t="shared" si="11"/>
        <v>9.318631472277179</v>
      </c>
      <c r="F159" s="11">
        <f t="shared" si="12"/>
        <v>47.449056911519079</v>
      </c>
      <c r="G159" s="11">
        <f t="shared" si="13"/>
        <v>47.276682832269437</v>
      </c>
      <c r="H159" s="11">
        <f t="shared" si="14"/>
        <v>45.698508916397152</v>
      </c>
      <c r="I159">
        <v>17.900000000000002</v>
      </c>
      <c r="J159">
        <v>32</v>
      </c>
      <c r="K159">
        <v>174</v>
      </c>
      <c r="L159">
        <v>8</v>
      </c>
    </row>
    <row r="160" spans="1:12">
      <c r="A160" t="s">
        <v>2</v>
      </c>
      <c r="B160" s="1">
        <v>43913</v>
      </c>
      <c r="C160">
        <v>18</v>
      </c>
      <c r="D160" s="11">
        <f t="shared" si="10"/>
        <v>30.315621440766584</v>
      </c>
      <c r="E160" s="11">
        <f t="shared" si="11"/>
        <v>7.716064276407856</v>
      </c>
      <c r="F160" s="11">
        <f t="shared" si="12"/>
        <v>39.289028015907519</v>
      </c>
      <c r="G160" s="11">
        <f t="shared" si="13"/>
        <v>39.146297886592528</v>
      </c>
      <c r="H160" s="11">
        <f t="shared" si="14"/>
        <v>37.839529675997639</v>
      </c>
      <c r="I160">
        <v>12.4</v>
      </c>
      <c r="J160">
        <v>16</v>
      </c>
      <c r="K160">
        <v>142</v>
      </c>
      <c r="L160">
        <v>5</v>
      </c>
    </row>
    <row r="161" spans="1:12">
      <c r="A161" t="s">
        <v>2</v>
      </c>
      <c r="B161" s="1">
        <v>43912</v>
      </c>
      <c r="C161">
        <v>13</v>
      </c>
      <c r="D161" s="11">
        <f t="shared" si="10"/>
        <v>24.252497152613266</v>
      </c>
      <c r="E161" s="11">
        <f t="shared" si="11"/>
        <v>6.1728514211262846</v>
      </c>
      <c r="F161" s="11">
        <f t="shared" si="12"/>
        <v>31.431222412726015</v>
      </c>
      <c r="G161" s="11">
        <f t="shared" si="13"/>
        <v>31.317038309274022</v>
      </c>
      <c r="H161" s="11">
        <f t="shared" si="14"/>
        <v>30.271623740798113</v>
      </c>
      <c r="I161">
        <v>9</v>
      </c>
      <c r="J161">
        <v>16</v>
      </c>
      <c r="K161">
        <v>126</v>
      </c>
      <c r="L161">
        <v>2</v>
      </c>
    </row>
    <row r="162" spans="1:12">
      <c r="A162" t="s">
        <v>2</v>
      </c>
      <c r="B162" s="1">
        <v>43911</v>
      </c>
      <c r="C162">
        <v>11</v>
      </c>
      <c r="D162" s="11">
        <f t="shared" si="10"/>
        <v>20.707901414923636</v>
      </c>
      <c r="E162" s="11">
        <f t="shared" si="11"/>
        <v>5.270665444192443</v>
      </c>
      <c r="F162" s="11">
        <f t="shared" si="12"/>
        <v>26.837428367789137</v>
      </c>
      <c r="G162" s="11">
        <f t="shared" si="13"/>
        <v>26.739932710226281</v>
      </c>
      <c r="H162" s="11">
        <f t="shared" si="14"/>
        <v>25.847309501758389</v>
      </c>
      <c r="I162">
        <v>7.6000000000000005</v>
      </c>
      <c r="J162">
        <v>22</v>
      </c>
      <c r="K162">
        <v>110</v>
      </c>
      <c r="L162">
        <v>4</v>
      </c>
    </row>
    <row r="163" spans="1:12">
      <c r="A163" t="s">
        <v>2</v>
      </c>
      <c r="B163" s="1">
        <v>43910</v>
      </c>
      <c r="C163">
        <v>7</v>
      </c>
      <c r="D163" s="11">
        <f t="shared" si="10"/>
        <v>17.209945094835184</v>
      </c>
      <c r="E163" s="11">
        <f t="shared" si="11"/>
        <v>4.3803503353761517</v>
      </c>
      <c r="F163" s="11">
        <f t="shared" si="12"/>
        <v>22.304078981338268</v>
      </c>
      <c r="G163" s="11">
        <f t="shared" si="13"/>
        <v>22.223052184850221</v>
      </c>
      <c r="H163" s="11">
        <f t="shared" si="14"/>
        <v>21.481209923758659</v>
      </c>
      <c r="I163">
        <v>4.8000000000000007</v>
      </c>
      <c r="J163">
        <v>21</v>
      </c>
      <c r="K163">
        <v>88</v>
      </c>
      <c r="L163">
        <v>4</v>
      </c>
    </row>
    <row r="164" spans="1:12">
      <c r="A164" t="s">
        <v>2</v>
      </c>
      <c r="B164" s="1">
        <v>43909</v>
      </c>
      <c r="C164">
        <v>3</v>
      </c>
      <c r="D164" s="11">
        <f t="shared" si="10"/>
        <v>13.85190702755027</v>
      </c>
      <c r="E164" s="11">
        <f t="shared" si="11"/>
        <v>3.5256478309125123</v>
      </c>
      <c r="F164" s="11">
        <f t="shared" si="12"/>
        <v>17.952063570345437</v>
      </c>
      <c r="G164" s="11">
        <f t="shared" si="13"/>
        <v>17.886846880489202</v>
      </c>
      <c r="H164" s="11">
        <f t="shared" si="14"/>
        <v>17.289754328878921</v>
      </c>
      <c r="I164">
        <v>2.1</v>
      </c>
      <c r="J164">
        <v>14</v>
      </c>
      <c r="K164">
        <v>67</v>
      </c>
      <c r="L164">
        <v>0</v>
      </c>
    </row>
    <row r="165" spans="1:12">
      <c r="A165" t="s">
        <v>2</v>
      </c>
      <c r="B165" s="1">
        <v>43908</v>
      </c>
      <c r="C165">
        <v>3</v>
      </c>
      <c r="D165" s="11">
        <f t="shared" si="10"/>
        <v>11.053541971479508</v>
      </c>
      <c r="E165" s="11">
        <f t="shared" si="11"/>
        <v>2.8133957438594797</v>
      </c>
      <c r="F165" s="11">
        <f t="shared" si="12"/>
        <v>14.325384061184742</v>
      </c>
      <c r="G165" s="11">
        <f t="shared" si="13"/>
        <v>14.273342460188353</v>
      </c>
      <c r="H165" s="11">
        <f t="shared" si="14"/>
        <v>13.796874666479139</v>
      </c>
      <c r="I165">
        <v>2.1</v>
      </c>
      <c r="J165">
        <v>10</v>
      </c>
      <c r="K165">
        <v>53</v>
      </c>
      <c r="L165">
        <v>0</v>
      </c>
    </row>
    <row r="166" spans="1:12">
      <c r="A166" t="s">
        <v>2</v>
      </c>
      <c r="B166" s="1">
        <v>43907</v>
      </c>
      <c r="C166">
        <v>3</v>
      </c>
      <c r="D166" s="11">
        <f t="shared" si="10"/>
        <v>9.4211623554382307</v>
      </c>
      <c r="E166" s="11">
        <f t="shared" si="11"/>
        <v>2.3979153597452103</v>
      </c>
      <c r="F166" s="11">
        <f t="shared" si="12"/>
        <v>12.209821014174336</v>
      </c>
      <c r="G166" s="11">
        <f t="shared" si="13"/>
        <v>12.165464881679524</v>
      </c>
      <c r="H166" s="11">
        <f t="shared" si="14"/>
        <v>11.759361530079266</v>
      </c>
      <c r="I166">
        <v>2.1</v>
      </c>
      <c r="J166">
        <v>39</v>
      </c>
      <c r="K166">
        <v>43</v>
      </c>
      <c r="L166">
        <v>0</v>
      </c>
    </row>
    <row r="167" spans="1:12">
      <c r="A167" t="s">
        <v>2</v>
      </c>
      <c r="B167" s="1">
        <v>43906</v>
      </c>
      <c r="C167">
        <v>3</v>
      </c>
      <c r="D167" s="11">
        <f t="shared" si="10"/>
        <v>7.6955039041945943</v>
      </c>
      <c r="E167" s="11">
        <f t="shared" si="11"/>
        <v>1.9586932393958403</v>
      </c>
      <c r="F167" s="11">
        <f t="shared" si="12"/>
        <v>9.9733686501919081</v>
      </c>
      <c r="G167" s="11">
        <f t="shared" si="13"/>
        <v>9.9371371558273331</v>
      </c>
      <c r="H167" s="11">
        <f t="shared" si="14"/>
        <v>9.6054190715994014</v>
      </c>
      <c r="I167">
        <v>2.1</v>
      </c>
      <c r="J167">
        <v>2</v>
      </c>
      <c r="K167">
        <v>4</v>
      </c>
      <c r="L167">
        <v>2</v>
      </c>
    </row>
    <row r="168" spans="1:12">
      <c r="A168" t="s">
        <v>2</v>
      </c>
      <c r="B168" s="1">
        <v>43905</v>
      </c>
      <c r="C168">
        <v>1</v>
      </c>
      <c r="D168" s="11">
        <f t="shared" si="10"/>
        <v>6.1097637057544958</v>
      </c>
      <c r="E168" s="11">
        <f t="shared" si="11"/>
        <v>1.5550837233991217</v>
      </c>
      <c r="F168" s="11">
        <f t="shared" si="12"/>
        <v>7.9182502616675157</v>
      </c>
      <c r="G168" s="11">
        <f t="shared" si="13"/>
        <v>7.8894846509901866</v>
      </c>
      <c r="H168" s="11">
        <f t="shared" si="14"/>
        <v>7.6261205962395247</v>
      </c>
      <c r="I168">
        <v>0.70000000000000007</v>
      </c>
      <c r="J168">
        <v>0</v>
      </c>
      <c r="K168">
        <v>2</v>
      </c>
      <c r="L168">
        <v>0</v>
      </c>
    </row>
    <row r="169" spans="1:12">
      <c r="A169" t="s">
        <v>2</v>
      </c>
      <c r="B169" s="1">
        <v>43904</v>
      </c>
      <c r="C169">
        <v>1</v>
      </c>
      <c r="D169" s="11">
        <f t="shared" si="10"/>
        <v>4.7572205953202946</v>
      </c>
      <c r="E169" s="11">
        <f t="shared" si="11"/>
        <v>1.2108285479901557</v>
      </c>
      <c r="F169" s="11">
        <f t="shared" si="12"/>
        <v>6.16535516557318</v>
      </c>
      <c r="G169" s="11">
        <f t="shared" si="13"/>
        <v>6.1429575145114432</v>
      </c>
      <c r="H169" s="11">
        <f t="shared" si="14"/>
        <v>5.9378954260796295</v>
      </c>
      <c r="I169">
        <v>0.70000000000000007</v>
      </c>
      <c r="J169">
        <v>1</v>
      </c>
      <c r="K169">
        <v>2</v>
      </c>
      <c r="L169">
        <v>0</v>
      </c>
    </row>
    <row r="170" spans="1:12">
      <c r="A170" t="s">
        <v>2</v>
      </c>
      <c r="B170" s="1">
        <v>43903</v>
      </c>
      <c r="C170">
        <v>1</v>
      </c>
      <c r="D170" s="11">
        <f t="shared" si="10"/>
        <v>3.8710716608978868</v>
      </c>
      <c r="E170" s="11">
        <f t="shared" si="11"/>
        <v>0.98528205375669542</v>
      </c>
      <c r="F170" s="11">
        <f t="shared" si="12"/>
        <v>5.0169066543389604</v>
      </c>
      <c r="G170" s="11">
        <f t="shared" si="13"/>
        <v>4.9986811147495072</v>
      </c>
      <c r="H170" s="11">
        <f t="shared" si="14"/>
        <v>4.8318168663196985</v>
      </c>
      <c r="I170">
        <v>0.70000000000000007</v>
      </c>
      <c r="J170">
        <v>1</v>
      </c>
      <c r="K170">
        <v>1</v>
      </c>
      <c r="L170">
        <v>1</v>
      </c>
    </row>
    <row r="171" spans="1:12">
      <c r="A171" t="s">
        <v>2</v>
      </c>
      <c r="B171" s="1">
        <v>43902</v>
      </c>
      <c r="C171">
        <v>0</v>
      </c>
      <c r="D171" s="11">
        <f t="shared" si="10"/>
        <v>2.6118073856660442</v>
      </c>
      <c r="E171" s="11">
        <f t="shared" si="11"/>
        <v>0.66476861458283065</v>
      </c>
      <c r="F171" s="11">
        <f t="shared" si="12"/>
        <v>3.3849008752166481</v>
      </c>
      <c r="G171" s="11">
        <f t="shared" si="13"/>
        <v>3.3726041256141253</v>
      </c>
      <c r="H171" s="11">
        <f t="shared" si="14"/>
        <v>3.2600210182397964</v>
      </c>
      <c r="I171">
        <v>0</v>
      </c>
      <c r="J171">
        <v>0</v>
      </c>
      <c r="K171">
        <v>0</v>
      </c>
      <c r="L171">
        <v>0</v>
      </c>
    </row>
    <row r="172" spans="1:12">
      <c r="A172" t="s">
        <v>2</v>
      </c>
      <c r="B172" s="1">
        <v>43901</v>
      </c>
      <c r="C172">
        <v>0</v>
      </c>
      <c r="D172" s="11">
        <f t="shared" si="10"/>
        <v>1.4924613632377395</v>
      </c>
      <c r="E172" s="11">
        <f t="shared" si="11"/>
        <v>0.37986777976161751</v>
      </c>
      <c r="F172" s="11">
        <f t="shared" si="12"/>
        <v>1.9342290715523702</v>
      </c>
      <c r="G172" s="11">
        <f t="shared" si="13"/>
        <v>1.927202357493786</v>
      </c>
      <c r="H172" s="11">
        <f t="shared" si="14"/>
        <v>1.8628691532798838</v>
      </c>
      <c r="I172">
        <v>0</v>
      </c>
      <c r="J172">
        <v>0</v>
      </c>
      <c r="K172">
        <v>0</v>
      </c>
      <c r="L172">
        <v>0</v>
      </c>
    </row>
    <row r="173" spans="1:12">
      <c r="A173" t="s">
        <v>2</v>
      </c>
      <c r="B173" s="1">
        <v>43900</v>
      </c>
      <c r="C173">
        <v>0</v>
      </c>
      <c r="D173" s="11">
        <f t="shared" si="10"/>
        <v>0.83950951682122843</v>
      </c>
      <c r="E173" s="11">
        <f t="shared" si="11"/>
        <v>0.21367562611590984</v>
      </c>
      <c r="F173" s="11">
        <f t="shared" si="12"/>
        <v>1.0880038527482083</v>
      </c>
      <c r="G173" s="11">
        <f t="shared" si="13"/>
        <v>1.0840513260902547</v>
      </c>
      <c r="H173" s="11">
        <f t="shared" si="14"/>
        <v>1.0478638987199347</v>
      </c>
      <c r="I173">
        <v>0</v>
      </c>
      <c r="J173">
        <v>0</v>
      </c>
      <c r="K173">
        <v>0</v>
      </c>
      <c r="L173">
        <v>0</v>
      </c>
    </row>
    <row r="174" spans="1:12">
      <c r="A174" t="s">
        <v>2</v>
      </c>
      <c r="B174" s="1">
        <v>43899</v>
      </c>
      <c r="C174">
        <v>0</v>
      </c>
      <c r="D174" s="11">
        <f t="shared" si="10"/>
        <v>0.32647592320825553</v>
      </c>
      <c r="E174" s="11">
        <f t="shared" si="11"/>
        <v>8.3096076822853832E-2</v>
      </c>
      <c r="F174" s="11">
        <f t="shared" si="12"/>
        <v>0.42311260940208101</v>
      </c>
      <c r="G174" s="11">
        <f t="shared" si="13"/>
        <v>0.42157551570176566</v>
      </c>
      <c r="H174" s="11">
        <f t="shared" si="14"/>
        <v>0.40750262727997455</v>
      </c>
      <c r="I174">
        <v>0</v>
      </c>
      <c r="J174">
        <v>0</v>
      </c>
      <c r="K174">
        <v>0</v>
      </c>
      <c r="L174">
        <v>0</v>
      </c>
    </row>
    <row r="175" spans="1:12">
      <c r="A175" t="s">
        <v>2</v>
      </c>
      <c r="B175" s="1">
        <v>43898</v>
      </c>
      <c r="C175">
        <v>0</v>
      </c>
      <c r="D175" s="11">
        <f t="shared" si="10"/>
        <v>0.18655767040471744</v>
      </c>
      <c r="E175" s="11">
        <f t="shared" si="11"/>
        <v>4.7483472470202188E-2</v>
      </c>
      <c r="F175" s="11">
        <f t="shared" si="12"/>
        <v>0.24177863394404628</v>
      </c>
      <c r="G175" s="11">
        <f t="shared" si="13"/>
        <v>0.24090029468672325</v>
      </c>
      <c r="H175" s="11">
        <f t="shared" si="14"/>
        <v>0.23285864415998547</v>
      </c>
      <c r="I175">
        <v>0</v>
      </c>
      <c r="J175">
        <v>0</v>
      </c>
      <c r="K175">
        <v>0</v>
      </c>
      <c r="L175">
        <v>0</v>
      </c>
    </row>
    <row r="176" spans="1:12">
      <c r="A176" t="s">
        <v>2</v>
      </c>
      <c r="B176" s="1">
        <v>43897</v>
      </c>
      <c r="C176">
        <v>0</v>
      </c>
      <c r="D176" s="11">
        <f t="shared" si="10"/>
        <v>0.18655767040471744</v>
      </c>
      <c r="E176" s="11">
        <f t="shared" si="11"/>
        <v>4.7483472470202188E-2</v>
      </c>
      <c r="F176" s="11">
        <f t="shared" si="12"/>
        <v>0.24177863394404628</v>
      </c>
      <c r="G176" s="11">
        <f t="shared" si="13"/>
        <v>0.24090029468672325</v>
      </c>
      <c r="H176" s="11">
        <f t="shared" si="14"/>
        <v>0.23285864415998547</v>
      </c>
      <c r="I176">
        <v>0</v>
      </c>
      <c r="J176">
        <v>0</v>
      </c>
      <c r="K176">
        <v>0</v>
      </c>
      <c r="L176">
        <v>0</v>
      </c>
    </row>
    <row r="177" spans="1:12">
      <c r="A177" t="s">
        <v>2</v>
      </c>
      <c r="B177" s="1">
        <v>43896</v>
      </c>
      <c r="C177">
        <v>0</v>
      </c>
      <c r="D177" s="11">
        <f t="shared" si="10"/>
        <v>9.3278835202358718E-2</v>
      </c>
      <c r="E177" s="11">
        <f t="shared" si="11"/>
        <v>2.3741736235101094E-2</v>
      </c>
      <c r="F177" s="11">
        <f t="shared" si="12"/>
        <v>0.12088931697202314</v>
      </c>
      <c r="G177" s="11">
        <f t="shared" si="13"/>
        <v>0.12045014734336162</v>
      </c>
      <c r="H177" s="11">
        <f t="shared" si="14"/>
        <v>0.11642932207999274</v>
      </c>
      <c r="I177">
        <v>0</v>
      </c>
      <c r="J177">
        <v>0</v>
      </c>
      <c r="K177">
        <v>0</v>
      </c>
      <c r="L177">
        <v>0</v>
      </c>
    </row>
    <row r="178" spans="1:12">
      <c r="A178" t="s">
        <v>2</v>
      </c>
      <c r="B178" s="1">
        <v>43895</v>
      </c>
      <c r="C178">
        <v>0</v>
      </c>
      <c r="D178" s="11">
        <f t="shared" si="10"/>
        <v>9.3278835202358718E-2</v>
      </c>
      <c r="E178" s="11">
        <f t="shared" si="11"/>
        <v>2.3741736235101094E-2</v>
      </c>
      <c r="F178" s="11">
        <f t="shared" si="12"/>
        <v>0.12088931697202314</v>
      </c>
      <c r="G178" s="11">
        <f t="shared" si="13"/>
        <v>0.12045014734336162</v>
      </c>
      <c r="H178" s="11">
        <f t="shared" si="14"/>
        <v>0.11642932207999274</v>
      </c>
      <c r="I178">
        <v>0</v>
      </c>
      <c r="J178">
        <v>0</v>
      </c>
      <c r="K178">
        <v>0</v>
      </c>
      <c r="L178">
        <v>0</v>
      </c>
    </row>
    <row r="179" spans="1:12">
      <c r="A179" t="s">
        <v>2</v>
      </c>
      <c r="B179" s="1">
        <v>43894</v>
      </c>
      <c r="C179">
        <v>0</v>
      </c>
      <c r="D179" s="11">
        <f t="shared" si="10"/>
        <v>9.3278835202358718E-2</v>
      </c>
      <c r="E179" s="11">
        <f t="shared" si="11"/>
        <v>2.3741736235101094E-2</v>
      </c>
      <c r="F179" s="11">
        <f t="shared" si="12"/>
        <v>0.12088931697202314</v>
      </c>
      <c r="G179" s="11">
        <f t="shared" si="13"/>
        <v>0.12045014734336162</v>
      </c>
      <c r="H179" s="11">
        <f t="shared" si="14"/>
        <v>0.11642932207999274</v>
      </c>
      <c r="I179">
        <v>0</v>
      </c>
      <c r="J179">
        <v>0</v>
      </c>
      <c r="K179">
        <v>0</v>
      </c>
      <c r="L179">
        <v>0</v>
      </c>
    </row>
    <row r="180" spans="1:12">
      <c r="A180" t="s">
        <v>2</v>
      </c>
      <c r="B180" s="1">
        <v>43893</v>
      </c>
      <c r="C180">
        <v>0</v>
      </c>
      <c r="D180" s="11">
        <f t="shared" si="10"/>
        <v>4.6639417601179359E-2</v>
      </c>
      <c r="E180" s="11">
        <f t="shared" si="11"/>
        <v>1.1870868117550547E-2</v>
      </c>
      <c r="F180" s="11">
        <f t="shared" si="12"/>
        <v>6.044465848601157E-2</v>
      </c>
      <c r="G180" s="11">
        <f t="shared" si="13"/>
        <v>6.0225073671680812E-2</v>
      </c>
      <c r="H180" s="11">
        <f t="shared" si="14"/>
        <v>5.8214661039996368E-2</v>
      </c>
      <c r="I180">
        <v>0</v>
      </c>
      <c r="J180">
        <v>0</v>
      </c>
      <c r="K180">
        <v>0</v>
      </c>
      <c r="L180">
        <v>0</v>
      </c>
    </row>
    <row r="181" spans="1:12">
      <c r="A181" t="s">
        <v>2</v>
      </c>
      <c r="B181" s="1">
        <v>43892</v>
      </c>
      <c r="C181">
        <v>0</v>
      </c>
      <c r="D181" s="11">
        <f t="shared" si="10"/>
        <v>4.6639417601179359E-2</v>
      </c>
      <c r="E181" s="11">
        <f t="shared" si="11"/>
        <v>1.1870868117550547E-2</v>
      </c>
      <c r="F181" s="11">
        <f t="shared" si="12"/>
        <v>6.044465848601157E-2</v>
      </c>
      <c r="G181" s="11">
        <f t="shared" si="13"/>
        <v>6.0225073671680812E-2</v>
      </c>
      <c r="H181" s="11">
        <f t="shared" si="14"/>
        <v>5.8214661039996368E-2</v>
      </c>
      <c r="I181">
        <v>0</v>
      </c>
      <c r="J181">
        <v>0</v>
      </c>
      <c r="K181">
        <v>0</v>
      </c>
      <c r="L181">
        <v>0</v>
      </c>
    </row>
    <row r="182" spans="1:12">
      <c r="A182" t="s">
        <v>2</v>
      </c>
      <c r="B182" s="1">
        <v>43891</v>
      </c>
      <c r="C182">
        <v>0</v>
      </c>
      <c r="D182" s="11">
        <f t="shared" si="10"/>
        <v>4.6639417601179359E-2</v>
      </c>
      <c r="E182" s="11">
        <f t="shared" si="11"/>
        <v>1.1870868117550547E-2</v>
      </c>
      <c r="F182" s="11">
        <f t="shared" si="12"/>
        <v>6.044465848601157E-2</v>
      </c>
      <c r="G182" s="11">
        <f t="shared" si="13"/>
        <v>6.0225073671680812E-2</v>
      </c>
      <c r="H182" s="11">
        <f t="shared" si="14"/>
        <v>5.8214661039996368E-2</v>
      </c>
      <c r="I182">
        <v>0</v>
      </c>
      <c r="J182">
        <v>0</v>
      </c>
      <c r="K182">
        <v>0</v>
      </c>
      <c r="L182">
        <v>0</v>
      </c>
    </row>
    <row r="183" spans="1:12">
      <c r="A183" t="s">
        <v>2</v>
      </c>
      <c r="B183" s="1">
        <v>43890</v>
      </c>
      <c r="C183">
        <v>0</v>
      </c>
      <c r="D183" s="11">
        <f t="shared" si="10"/>
        <v>4.6639417601179359E-2</v>
      </c>
      <c r="E183" s="11">
        <f t="shared" si="11"/>
        <v>1.1870868117550547E-2</v>
      </c>
      <c r="F183" s="11">
        <f t="shared" si="12"/>
        <v>6.044465848601157E-2</v>
      </c>
      <c r="G183" s="11">
        <f t="shared" si="13"/>
        <v>6.0225073671680812E-2</v>
      </c>
      <c r="H183" s="11">
        <f t="shared" si="14"/>
        <v>5.8214661039996368E-2</v>
      </c>
      <c r="I183">
        <v>0</v>
      </c>
      <c r="J183">
        <v>0</v>
      </c>
      <c r="K183">
        <v>0</v>
      </c>
      <c r="L183">
        <v>0</v>
      </c>
    </row>
    <row r="184" spans="1:12">
      <c r="A184" t="s">
        <v>2</v>
      </c>
      <c r="B184" s="1">
        <v>43889</v>
      </c>
      <c r="C184">
        <v>0</v>
      </c>
      <c r="D184" s="11">
        <f t="shared" si="10"/>
        <v>4.6639417601179359E-2</v>
      </c>
      <c r="E184" s="11">
        <f t="shared" si="11"/>
        <v>1.1870868117550547E-2</v>
      </c>
      <c r="F184" s="11">
        <f t="shared" si="12"/>
        <v>6.044465848601157E-2</v>
      </c>
      <c r="G184" s="11">
        <f t="shared" si="13"/>
        <v>6.0225073671680812E-2</v>
      </c>
      <c r="H184" s="11">
        <f t="shared" si="14"/>
        <v>5.8214661039996368E-2</v>
      </c>
      <c r="I184">
        <v>0</v>
      </c>
      <c r="J184">
        <v>0</v>
      </c>
      <c r="K184">
        <v>0</v>
      </c>
      <c r="L184">
        <v>0</v>
      </c>
    </row>
    <row r="185" spans="1:12">
      <c r="A185" t="s">
        <v>2</v>
      </c>
      <c r="B185" s="1">
        <v>43888</v>
      </c>
      <c r="C185">
        <v>0</v>
      </c>
      <c r="D185" s="11">
        <f t="shared" si="10"/>
        <v>4.6639417601179359E-2</v>
      </c>
      <c r="E185" s="11">
        <f t="shared" si="11"/>
        <v>1.1870868117550547E-2</v>
      </c>
      <c r="F185" s="11">
        <f t="shared" si="12"/>
        <v>6.044465848601157E-2</v>
      </c>
      <c r="G185" s="11">
        <f t="shared" si="13"/>
        <v>6.0225073671680812E-2</v>
      </c>
      <c r="H185" s="11">
        <f t="shared" si="14"/>
        <v>5.8214661039996368E-2</v>
      </c>
      <c r="I185">
        <v>0</v>
      </c>
      <c r="J185">
        <v>0</v>
      </c>
      <c r="K185">
        <v>0</v>
      </c>
      <c r="L185">
        <v>0</v>
      </c>
    </row>
    <row r="186" spans="1:12">
      <c r="A186" t="s">
        <v>2</v>
      </c>
      <c r="B186" s="1">
        <v>43887</v>
      </c>
      <c r="C186">
        <v>0</v>
      </c>
      <c r="D186" s="11">
        <f t="shared" si="10"/>
        <v>0</v>
      </c>
      <c r="E186" s="11">
        <f t="shared" si="11"/>
        <v>0</v>
      </c>
      <c r="F186" s="11">
        <f t="shared" si="12"/>
        <v>0</v>
      </c>
      <c r="G186" s="11">
        <f t="shared" si="13"/>
        <v>0</v>
      </c>
      <c r="H186" s="11">
        <f t="shared" si="14"/>
        <v>0</v>
      </c>
      <c r="I186">
        <v>0</v>
      </c>
      <c r="J186">
        <v>0</v>
      </c>
      <c r="K186">
        <v>0</v>
      </c>
      <c r="L186">
        <v>0</v>
      </c>
    </row>
    <row r="187" spans="1:12">
      <c r="A187" t="s">
        <v>2</v>
      </c>
      <c r="B187" s="1">
        <v>43886</v>
      </c>
      <c r="C187">
        <v>0</v>
      </c>
      <c r="D187" s="11">
        <f t="shared" si="10"/>
        <v>0</v>
      </c>
      <c r="E187" s="11">
        <f t="shared" si="11"/>
        <v>0</v>
      </c>
      <c r="F187" s="11">
        <f t="shared" si="12"/>
        <v>0</v>
      </c>
      <c r="G187" s="11">
        <f t="shared" si="13"/>
        <v>0</v>
      </c>
      <c r="H187" s="11">
        <f t="shared" si="14"/>
        <v>0</v>
      </c>
      <c r="I187">
        <v>0</v>
      </c>
      <c r="J187">
        <v>0</v>
      </c>
      <c r="K187">
        <v>0</v>
      </c>
      <c r="L187">
        <v>0</v>
      </c>
    </row>
    <row r="188" spans="1:12">
      <c r="A188" t="s">
        <v>2</v>
      </c>
      <c r="B188" s="1">
        <v>43885</v>
      </c>
      <c r="C188">
        <v>0</v>
      </c>
      <c r="D188" s="11">
        <f t="shared" si="10"/>
        <v>0</v>
      </c>
      <c r="E188" s="11">
        <f t="shared" si="11"/>
        <v>0</v>
      </c>
      <c r="F188" s="11">
        <f t="shared" si="12"/>
        <v>0</v>
      </c>
      <c r="G188" s="11">
        <f t="shared" si="13"/>
        <v>0</v>
      </c>
      <c r="H188" s="11">
        <f t="shared" si="14"/>
        <v>0</v>
      </c>
      <c r="I188">
        <v>0</v>
      </c>
      <c r="J188">
        <v>0</v>
      </c>
      <c r="K188">
        <v>0</v>
      </c>
      <c r="L188">
        <v>0</v>
      </c>
    </row>
    <row r="189" spans="1:12">
      <c r="A189" t="s">
        <v>2</v>
      </c>
      <c r="B189" s="1">
        <v>43884</v>
      </c>
      <c r="C189">
        <v>0</v>
      </c>
      <c r="D189" s="11">
        <f t="shared" si="10"/>
        <v>0</v>
      </c>
      <c r="E189" s="11">
        <f t="shared" si="11"/>
        <v>0</v>
      </c>
      <c r="F189" s="11">
        <f t="shared" si="12"/>
        <v>0</v>
      </c>
      <c r="G189" s="11">
        <f t="shared" si="13"/>
        <v>0</v>
      </c>
      <c r="H189" s="11">
        <f t="shared" si="14"/>
        <v>0</v>
      </c>
      <c r="I189">
        <v>0</v>
      </c>
      <c r="J189">
        <v>0</v>
      </c>
      <c r="K189">
        <v>0</v>
      </c>
      <c r="L189">
        <v>0</v>
      </c>
    </row>
    <row r="190" spans="1:12">
      <c r="A190" t="s">
        <v>2</v>
      </c>
      <c r="B190" s="1">
        <v>43883</v>
      </c>
      <c r="C190">
        <v>0</v>
      </c>
      <c r="D190" s="11">
        <f t="shared" si="10"/>
        <v>0</v>
      </c>
      <c r="E190" s="11">
        <f t="shared" si="11"/>
        <v>0</v>
      </c>
      <c r="F190" s="11">
        <f t="shared" si="12"/>
        <v>0</v>
      </c>
      <c r="G190" s="11">
        <f t="shared" si="13"/>
        <v>0</v>
      </c>
      <c r="H190" s="11">
        <f t="shared" si="14"/>
        <v>0</v>
      </c>
      <c r="I190">
        <v>0</v>
      </c>
      <c r="J190">
        <v>0</v>
      </c>
      <c r="K190">
        <v>0</v>
      </c>
      <c r="L190">
        <v>0</v>
      </c>
    </row>
    <row r="191" spans="1:12">
      <c r="A191" t="s">
        <v>2</v>
      </c>
      <c r="B191" s="1">
        <v>43882</v>
      </c>
      <c r="C191">
        <v>0</v>
      </c>
      <c r="D191" s="11">
        <f t="shared" si="10"/>
        <v>0</v>
      </c>
      <c r="E191" s="11">
        <f t="shared" si="11"/>
        <v>0</v>
      </c>
      <c r="F191" s="11">
        <f t="shared" si="12"/>
        <v>0</v>
      </c>
      <c r="G191" s="11">
        <f t="shared" si="13"/>
        <v>0</v>
      </c>
      <c r="H191" s="11">
        <f t="shared" si="14"/>
        <v>0</v>
      </c>
      <c r="I191">
        <v>0</v>
      </c>
      <c r="J191">
        <v>0</v>
      </c>
      <c r="K191">
        <v>0</v>
      </c>
      <c r="L191">
        <v>0</v>
      </c>
    </row>
    <row r="192" spans="1:12">
      <c r="A192" t="s">
        <v>2</v>
      </c>
      <c r="B192" s="1">
        <v>43881</v>
      </c>
      <c r="C192">
        <v>0</v>
      </c>
      <c r="D192" s="11">
        <f t="shared" si="10"/>
        <v>0</v>
      </c>
      <c r="E192" s="11">
        <f t="shared" si="11"/>
        <v>0</v>
      </c>
      <c r="F192" s="11">
        <f t="shared" si="12"/>
        <v>0</v>
      </c>
      <c r="G192" s="11">
        <f t="shared" si="13"/>
        <v>0</v>
      </c>
      <c r="H192" s="11">
        <f t="shared" si="14"/>
        <v>0</v>
      </c>
      <c r="I192">
        <v>0</v>
      </c>
      <c r="J192">
        <v>0</v>
      </c>
      <c r="K192">
        <v>0</v>
      </c>
      <c r="L192">
        <v>0</v>
      </c>
    </row>
    <row r="193" spans="1:12">
      <c r="A193" t="s">
        <v>2</v>
      </c>
      <c r="B193" s="1">
        <v>43880</v>
      </c>
      <c r="C193">
        <v>0</v>
      </c>
      <c r="D193" s="11">
        <f t="shared" si="10"/>
        <v>0</v>
      </c>
      <c r="E193" s="11">
        <f t="shared" si="11"/>
        <v>0</v>
      </c>
      <c r="F193" s="11">
        <f t="shared" si="12"/>
        <v>0</v>
      </c>
      <c r="G193" s="11">
        <f t="shared" si="13"/>
        <v>0</v>
      </c>
      <c r="H193" s="11">
        <f t="shared" si="14"/>
        <v>0</v>
      </c>
      <c r="I193">
        <v>0</v>
      </c>
      <c r="J193">
        <v>0</v>
      </c>
      <c r="K193">
        <v>0</v>
      </c>
      <c r="L193">
        <v>0</v>
      </c>
    </row>
    <row r="194" spans="1:12">
      <c r="A194" t="s">
        <v>2</v>
      </c>
      <c r="B194" s="1">
        <v>43879</v>
      </c>
      <c r="C194">
        <v>0</v>
      </c>
      <c r="D194" s="11">
        <f t="shared" ref="D194:D257" si="15">SUMIFS(CasesHB,HB,"Wales",SpecDate,B194)*SUMIFS(Pop,Area,A194)</f>
        <v>0</v>
      </c>
      <c r="E194" s="11">
        <f t="shared" ref="E194:E257" si="16">SUMIFS(CasesHB,HB,"Wales",SpecDate,B194)*SUMIFS(AreaKm2,Area,A194)</f>
        <v>0</v>
      </c>
      <c r="F194" s="11">
        <f t="shared" ref="F194:F257" si="17">SUMIFS(CasesHB,HB,"Wales",SpecDate,B194)*SUMIFS(PopKm2,Area,A194)</f>
        <v>0</v>
      </c>
      <c r="G194" s="11">
        <f t="shared" ref="G194:G257" si="18">SUMIFS(CasesHB,HB,"Wales",SpecDate,B194)*SUMIFS(PopKm2SRT,Area,A194)</f>
        <v>0</v>
      </c>
      <c r="H194" s="11">
        <f t="shared" ref="H194:H257" si="19">SUMIFS(CasesHB,HB,"Wales",SpecDate,B194)*SUMIFS(PopSRTKm2,Area,A194)</f>
        <v>0</v>
      </c>
      <c r="I194">
        <v>0</v>
      </c>
      <c r="J194">
        <v>0</v>
      </c>
      <c r="K194">
        <v>0</v>
      </c>
      <c r="L194">
        <v>0</v>
      </c>
    </row>
    <row r="195" spans="1:12">
      <c r="A195" t="s">
        <v>2</v>
      </c>
      <c r="B195" s="1">
        <v>43878</v>
      </c>
      <c r="C195">
        <v>0</v>
      </c>
      <c r="D195" s="11">
        <f t="shared" si="15"/>
        <v>0</v>
      </c>
      <c r="E195" s="11">
        <f t="shared" si="16"/>
        <v>0</v>
      </c>
      <c r="F195" s="11">
        <f t="shared" si="17"/>
        <v>0</v>
      </c>
      <c r="G195" s="11">
        <f t="shared" si="18"/>
        <v>0</v>
      </c>
      <c r="H195" s="11">
        <f t="shared" si="19"/>
        <v>0</v>
      </c>
      <c r="I195">
        <v>0</v>
      </c>
      <c r="J195">
        <v>0</v>
      </c>
      <c r="K195">
        <v>0</v>
      </c>
      <c r="L195">
        <v>0</v>
      </c>
    </row>
    <row r="196" spans="1:12">
      <c r="A196" t="s">
        <v>2</v>
      </c>
      <c r="B196" s="1">
        <v>43877</v>
      </c>
      <c r="C196">
        <v>0</v>
      </c>
      <c r="D196" s="11">
        <f t="shared" si="15"/>
        <v>0</v>
      </c>
      <c r="E196" s="11">
        <f t="shared" si="16"/>
        <v>0</v>
      </c>
      <c r="F196" s="11">
        <f t="shared" si="17"/>
        <v>0</v>
      </c>
      <c r="G196" s="11">
        <f t="shared" si="18"/>
        <v>0</v>
      </c>
      <c r="H196" s="11">
        <f t="shared" si="19"/>
        <v>0</v>
      </c>
      <c r="I196">
        <v>0</v>
      </c>
      <c r="J196">
        <v>0</v>
      </c>
      <c r="K196">
        <v>0</v>
      </c>
      <c r="L196">
        <v>0</v>
      </c>
    </row>
    <row r="197" spans="1:12">
      <c r="A197" t="s">
        <v>2</v>
      </c>
      <c r="B197" s="1">
        <v>43876</v>
      </c>
      <c r="C197">
        <v>0</v>
      </c>
      <c r="D197" s="11">
        <f t="shared" si="15"/>
        <v>0</v>
      </c>
      <c r="E197" s="11">
        <f t="shared" si="16"/>
        <v>0</v>
      </c>
      <c r="F197" s="11">
        <f t="shared" si="17"/>
        <v>0</v>
      </c>
      <c r="G197" s="11">
        <f t="shared" si="18"/>
        <v>0</v>
      </c>
      <c r="H197" s="11">
        <f t="shared" si="19"/>
        <v>0</v>
      </c>
      <c r="I197">
        <v>0</v>
      </c>
      <c r="J197">
        <v>0</v>
      </c>
      <c r="K197">
        <v>0</v>
      </c>
      <c r="L197">
        <v>0</v>
      </c>
    </row>
    <row r="198" spans="1:12">
      <c r="A198" t="s">
        <v>2</v>
      </c>
      <c r="B198" s="1">
        <v>43875</v>
      </c>
      <c r="C198">
        <v>0</v>
      </c>
      <c r="D198" s="11">
        <f t="shared" si="15"/>
        <v>0</v>
      </c>
      <c r="E198" s="11">
        <f t="shared" si="16"/>
        <v>0</v>
      </c>
      <c r="F198" s="11">
        <f t="shared" si="17"/>
        <v>0</v>
      </c>
      <c r="G198" s="11">
        <f t="shared" si="18"/>
        <v>0</v>
      </c>
      <c r="H198" s="11">
        <f t="shared" si="19"/>
        <v>0</v>
      </c>
      <c r="I198">
        <v>0</v>
      </c>
      <c r="J198">
        <v>0</v>
      </c>
      <c r="K198">
        <v>0</v>
      </c>
      <c r="L198">
        <v>0</v>
      </c>
    </row>
    <row r="199" spans="1:12">
      <c r="A199" t="s">
        <v>2</v>
      </c>
      <c r="B199" s="1">
        <v>43874</v>
      </c>
      <c r="C199">
        <v>0</v>
      </c>
      <c r="D199" s="11">
        <f t="shared" si="15"/>
        <v>0</v>
      </c>
      <c r="E199" s="11">
        <f t="shared" si="16"/>
        <v>0</v>
      </c>
      <c r="F199" s="11">
        <f t="shared" si="17"/>
        <v>0</v>
      </c>
      <c r="G199" s="11">
        <f t="shared" si="18"/>
        <v>0</v>
      </c>
      <c r="H199" s="11">
        <f t="shared" si="19"/>
        <v>0</v>
      </c>
      <c r="I199">
        <v>0</v>
      </c>
      <c r="J199">
        <v>0</v>
      </c>
      <c r="K199">
        <v>0</v>
      </c>
      <c r="L199">
        <v>0</v>
      </c>
    </row>
    <row r="200" spans="1:12">
      <c r="A200" t="s">
        <v>3</v>
      </c>
      <c r="B200" s="1">
        <v>43972</v>
      </c>
      <c r="C200">
        <v>657</v>
      </c>
      <c r="D200" s="11">
        <f t="shared" si="15"/>
        <v>733.45663551324799</v>
      </c>
      <c r="E200" s="11">
        <f t="shared" si="16"/>
        <v>171.32355353954543</v>
      </c>
      <c r="F200" s="11">
        <f t="shared" si="17"/>
        <v>841.14247236829078</v>
      </c>
      <c r="G200" s="11">
        <f t="shared" si="18"/>
        <v>802.87070108761645</v>
      </c>
      <c r="H200" s="11">
        <f t="shared" si="19"/>
        <v>861.1897496925526</v>
      </c>
      <c r="I200">
        <v>362.90000000000003</v>
      </c>
      <c r="J200">
        <v>1</v>
      </c>
      <c r="K200">
        <v>2615</v>
      </c>
      <c r="L200">
        <v>0</v>
      </c>
    </row>
    <row r="201" spans="1:12">
      <c r="A201" t="s">
        <v>3</v>
      </c>
      <c r="B201" s="1">
        <v>43971</v>
      </c>
      <c r="C201">
        <v>657</v>
      </c>
      <c r="D201" s="11">
        <f t="shared" si="15"/>
        <v>733.45663551324799</v>
      </c>
      <c r="E201" s="11">
        <f t="shared" si="16"/>
        <v>171.32355353954543</v>
      </c>
      <c r="F201" s="11">
        <f t="shared" si="17"/>
        <v>841.14247236829078</v>
      </c>
      <c r="G201" s="11">
        <f t="shared" si="18"/>
        <v>802.87070108761645</v>
      </c>
      <c r="H201" s="11">
        <f t="shared" si="19"/>
        <v>861.1897496925526</v>
      </c>
      <c r="I201">
        <v>362.90000000000003</v>
      </c>
      <c r="J201">
        <v>4</v>
      </c>
      <c r="K201">
        <v>2614</v>
      </c>
      <c r="L201">
        <v>0</v>
      </c>
    </row>
    <row r="202" spans="1:12">
      <c r="A202" t="s">
        <v>3</v>
      </c>
      <c r="B202" s="1">
        <v>43970</v>
      </c>
      <c r="C202">
        <v>657</v>
      </c>
      <c r="D202" s="11">
        <f t="shared" si="15"/>
        <v>733.28434126013235</v>
      </c>
      <c r="E202" s="11">
        <f t="shared" si="16"/>
        <v>171.28330840129325</v>
      </c>
      <c r="F202" s="11">
        <f t="shared" si="17"/>
        <v>840.94488193550512</v>
      </c>
      <c r="G202" s="11">
        <f t="shared" si="18"/>
        <v>802.68210096990731</v>
      </c>
      <c r="H202" s="11">
        <f t="shared" si="19"/>
        <v>860.98745000974964</v>
      </c>
      <c r="I202">
        <v>362.90000000000003</v>
      </c>
      <c r="J202">
        <v>31</v>
      </c>
      <c r="K202">
        <v>2610</v>
      </c>
      <c r="L202">
        <v>2</v>
      </c>
    </row>
    <row r="203" spans="1:12">
      <c r="A203" t="s">
        <v>3</v>
      </c>
      <c r="B203" s="1">
        <v>43969</v>
      </c>
      <c r="C203">
        <v>655</v>
      </c>
      <c r="D203" s="11">
        <f t="shared" si="15"/>
        <v>729.26414202076762</v>
      </c>
      <c r="E203" s="11">
        <f t="shared" si="16"/>
        <v>170.34425517540896</v>
      </c>
      <c r="F203" s="11">
        <f t="shared" si="17"/>
        <v>836.33443850384117</v>
      </c>
      <c r="G203" s="11">
        <f t="shared" si="18"/>
        <v>798.28143155669511</v>
      </c>
      <c r="H203" s="11">
        <f t="shared" si="19"/>
        <v>856.26712407767855</v>
      </c>
      <c r="I203">
        <v>361.8</v>
      </c>
      <c r="J203">
        <v>39</v>
      </c>
      <c r="K203">
        <v>2579</v>
      </c>
      <c r="L203">
        <v>2</v>
      </c>
    </row>
    <row r="204" spans="1:12">
      <c r="A204" t="s">
        <v>3</v>
      </c>
      <c r="B204" s="1">
        <v>43968</v>
      </c>
      <c r="C204">
        <v>653</v>
      </c>
      <c r="D204" s="11">
        <f t="shared" si="15"/>
        <v>720.70686078269114</v>
      </c>
      <c r="E204" s="11">
        <f t="shared" si="16"/>
        <v>168.34541330888385</v>
      </c>
      <c r="F204" s="11">
        <f t="shared" si="17"/>
        <v>826.52078034215651</v>
      </c>
      <c r="G204" s="11">
        <f t="shared" si="18"/>
        <v>788.9142923771434</v>
      </c>
      <c r="H204" s="11">
        <f t="shared" si="19"/>
        <v>846.21957316512749</v>
      </c>
      <c r="I204">
        <v>360.70000000000005</v>
      </c>
      <c r="J204">
        <v>23</v>
      </c>
      <c r="K204">
        <v>2540</v>
      </c>
      <c r="L204">
        <v>2</v>
      </c>
    </row>
    <row r="205" spans="1:12">
      <c r="A205" t="s">
        <v>3</v>
      </c>
      <c r="B205" s="1">
        <v>43967</v>
      </c>
      <c r="C205">
        <v>651</v>
      </c>
      <c r="D205" s="11">
        <f t="shared" si="15"/>
        <v>714.33197341741277</v>
      </c>
      <c r="E205" s="11">
        <f t="shared" si="16"/>
        <v>166.85634319355307</v>
      </c>
      <c r="F205" s="11">
        <f t="shared" si="17"/>
        <v>819.20993432908938</v>
      </c>
      <c r="G205" s="11">
        <f t="shared" si="18"/>
        <v>781.93608802190693</v>
      </c>
      <c r="H205" s="11">
        <f t="shared" si="19"/>
        <v>838.73448490141493</v>
      </c>
      <c r="I205">
        <v>359.6</v>
      </c>
      <c r="J205">
        <v>61</v>
      </c>
      <c r="K205">
        <v>2517</v>
      </c>
      <c r="L205">
        <v>6</v>
      </c>
    </row>
    <row r="206" spans="1:12">
      <c r="A206" t="s">
        <v>3</v>
      </c>
      <c r="B206" s="1">
        <v>43966</v>
      </c>
      <c r="C206">
        <v>645</v>
      </c>
      <c r="D206" s="11">
        <f t="shared" si="15"/>
        <v>705.37267225539983</v>
      </c>
      <c r="E206" s="11">
        <f t="shared" si="16"/>
        <v>164.76359600443951</v>
      </c>
      <c r="F206" s="11">
        <f t="shared" si="17"/>
        <v>808.93523182423826</v>
      </c>
      <c r="G206" s="11">
        <f t="shared" si="18"/>
        <v>772.12888190103399</v>
      </c>
      <c r="H206" s="11">
        <f t="shared" si="19"/>
        <v>828.21490139565674</v>
      </c>
      <c r="I206">
        <v>356.3</v>
      </c>
      <c r="J206">
        <v>82</v>
      </c>
      <c r="K206">
        <v>2456</v>
      </c>
      <c r="L206">
        <v>3</v>
      </c>
    </row>
    <row r="207" spans="1:12">
      <c r="A207" t="s">
        <v>3</v>
      </c>
      <c r="B207" s="1">
        <v>43965</v>
      </c>
      <c r="C207">
        <v>642</v>
      </c>
      <c r="D207" s="11">
        <f t="shared" si="15"/>
        <v>695.43703699239836</v>
      </c>
      <c r="E207" s="11">
        <f t="shared" si="16"/>
        <v>162.44279303189694</v>
      </c>
      <c r="F207" s="11">
        <f t="shared" si="17"/>
        <v>797.54085020026878</v>
      </c>
      <c r="G207" s="11">
        <f t="shared" si="18"/>
        <v>761.25294177980948</v>
      </c>
      <c r="H207" s="11">
        <f t="shared" si="19"/>
        <v>816.54895302068121</v>
      </c>
      <c r="I207">
        <v>354.70000000000005</v>
      </c>
      <c r="J207">
        <v>41</v>
      </c>
      <c r="K207">
        <v>2374</v>
      </c>
      <c r="L207">
        <v>3</v>
      </c>
    </row>
    <row r="208" spans="1:12">
      <c r="A208" t="s">
        <v>3</v>
      </c>
      <c r="B208" s="1">
        <v>43964</v>
      </c>
      <c r="C208">
        <v>639</v>
      </c>
      <c r="D208" s="11">
        <f t="shared" si="15"/>
        <v>688.54526686777308</v>
      </c>
      <c r="E208" s="11">
        <f t="shared" si="16"/>
        <v>160.83298750180958</v>
      </c>
      <c r="F208" s="11">
        <f t="shared" si="17"/>
        <v>789.63723288884489</v>
      </c>
      <c r="G208" s="11">
        <f t="shared" si="18"/>
        <v>753.70893707144569</v>
      </c>
      <c r="H208" s="11">
        <f t="shared" si="19"/>
        <v>808.45696570855955</v>
      </c>
      <c r="I208">
        <v>353</v>
      </c>
      <c r="J208">
        <v>50</v>
      </c>
      <c r="K208">
        <v>2333</v>
      </c>
      <c r="L208">
        <v>0</v>
      </c>
    </row>
    <row r="209" spans="1:12">
      <c r="A209" t="s">
        <v>3</v>
      </c>
      <c r="B209" s="1">
        <v>43963</v>
      </c>
      <c r="C209">
        <v>639</v>
      </c>
      <c r="D209" s="11">
        <f t="shared" si="15"/>
        <v>680.61973122445397</v>
      </c>
      <c r="E209" s="11">
        <f t="shared" si="16"/>
        <v>158.98171114220915</v>
      </c>
      <c r="F209" s="11">
        <f t="shared" si="17"/>
        <v>780.54807298070739</v>
      </c>
      <c r="G209" s="11">
        <f t="shared" si="18"/>
        <v>745.03333165682739</v>
      </c>
      <c r="H209" s="11">
        <f t="shared" si="19"/>
        <v>799.15118029961957</v>
      </c>
      <c r="I209">
        <v>353</v>
      </c>
      <c r="J209">
        <v>38</v>
      </c>
      <c r="K209">
        <v>2283</v>
      </c>
      <c r="L209">
        <v>1</v>
      </c>
    </row>
    <row r="210" spans="1:12">
      <c r="A210" t="s">
        <v>3</v>
      </c>
      <c r="B210" s="1">
        <v>43962</v>
      </c>
      <c r="C210">
        <v>638</v>
      </c>
      <c r="D210" s="11">
        <f t="shared" si="15"/>
        <v>672.75162699884015</v>
      </c>
      <c r="E210" s="11">
        <f t="shared" si="16"/>
        <v>157.14384982869277</v>
      </c>
      <c r="F210" s="11">
        <f t="shared" si="17"/>
        <v>771.52477655016503</v>
      </c>
      <c r="G210" s="11">
        <f t="shared" si="18"/>
        <v>736.42059294811202</v>
      </c>
      <c r="H210" s="11">
        <f t="shared" si="19"/>
        <v>789.91282811828057</v>
      </c>
      <c r="I210">
        <v>352.40000000000003</v>
      </c>
      <c r="J210">
        <v>31</v>
      </c>
      <c r="K210">
        <v>2245</v>
      </c>
      <c r="L210">
        <v>2</v>
      </c>
    </row>
    <row r="211" spans="1:12">
      <c r="A211" t="s">
        <v>3</v>
      </c>
      <c r="B211" s="1">
        <v>43961</v>
      </c>
      <c r="C211">
        <v>636</v>
      </c>
      <c r="D211" s="11">
        <f t="shared" si="15"/>
        <v>662.9882859889542</v>
      </c>
      <c r="E211" s="11">
        <f t="shared" si="16"/>
        <v>154.86329199440235</v>
      </c>
      <c r="F211" s="11">
        <f t="shared" si="17"/>
        <v>760.32798535898121</v>
      </c>
      <c r="G211" s="11">
        <f t="shared" si="18"/>
        <v>725.73325294459664</v>
      </c>
      <c r="H211" s="11">
        <f t="shared" si="19"/>
        <v>778.44917942610823</v>
      </c>
      <c r="I211">
        <v>351.3</v>
      </c>
      <c r="J211">
        <v>23</v>
      </c>
      <c r="K211">
        <v>2214</v>
      </c>
      <c r="L211">
        <v>0</v>
      </c>
    </row>
    <row r="212" spans="1:12">
      <c r="A212" t="s">
        <v>3</v>
      </c>
      <c r="B212" s="1">
        <v>43960</v>
      </c>
      <c r="C212">
        <v>636</v>
      </c>
      <c r="D212" s="11">
        <f t="shared" si="15"/>
        <v>657.30257563613839</v>
      </c>
      <c r="E212" s="11">
        <f t="shared" si="16"/>
        <v>153.5352024320803</v>
      </c>
      <c r="F212" s="11">
        <f t="shared" si="17"/>
        <v>753.80750107705637</v>
      </c>
      <c r="G212" s="11">
        <f t="shared" si="18"/>
        <v>719.50944906019652</v>
      </c>
      <c r="H212" s="11">
        <f t="shared" si="19"/>
        <v>771.77328989360774</v>
      </c>
      <c r="I212">
        <v>351.3</v>
      </c>
      <c r="J212">
        <v>49</v>
      </c>
      <c r="K212">
        <v>2191</v>
      </c>
      <c r="L212">
        <v>1</v>
      </c>
    </row>
    <row r="213" spans="1:12">
      <c r="A213" t="s">
        <v>3</v>
      </c>
      <c r="B213" s="1">
        <v>43959</v>
      </c>
      <c r="C213">
        <v>635</v>
      </c>
      <c r="D213" s="11">
        <f t="shared" si="15"/>
        <v>650.18107984069218</v>
      </c>
      <c r="E213" s="11">
        <f t="shared" si="16"/>
        <v>151.87173671765672</v>
      </c>
      <c r="F213" s="11">
        <f t="shared" si="17"/>
        <v>745.64042985525168</v>
      </c>
      <c r="G213" s="11">
        <f t="shared" si="18"/>
        <v>711.71397752822065</v>
      </c>
      <c r="H213" s="11">
        <f t="shared" si="19"/>
        <v>763.41156967108202</v>
      </c>
      <c r="I213">
        <v>350.8</v>
      </c>
      <c r="J213">
        <v>58</v>
      </c>
      <c r="K213">
        <v>2142</v>
      </c>
      <c r="L213">
        <v>0</v>
      </c>
    </row>
    <row r="214" spans="1:12">
      <c r="A214" t="s">
        <v>3</v>
      </c>
      <c r="B214" s="1">
        <v>43958</v>
      </c>
      <c r="C214">
        <v>635</v>
      </c>
      <c r="D214" s="11">
        <f t="shared" si="15"/>
        <v>644.43793807017119</v>
      </c>
      <c r="E214" s="11">
        <f t="shared" si="16"/>
        <v>150.53023210925059</v>
      </c>
      <c r="F214" s="11">
        <f t="shared" si="17"/>
        <v>739.05408209573181</v>
      </c>
      <c r="G214" s="11">
        <f t="shared" si="18"/>
        <v>705.42730693791748</v>
      </c>
      <c r="H214" s="11">
        <f t="shared" si="19"/>
        <v>756.66824691098054</v>
      </c>
      <c r="I214">
        <v>350.8</v>
      </c>
      <c r="J214">
        <v>60</v>
      </c>
      <c r="K214">
        <v>2084</v>
      </c>
      <c r="L214">
        <v>7</v>
      </c>
    </row>
    <row r="215" spans="1:12">
      <c r="A215" t="s">
        <v>3</v>
      </c>
      <c r="B215" s="1">
        <v>43957</v>
      </c>
      <c r="C215">
        <v>628</v>
      </c>
      <c r="D215" s="11">
        <f t="shared" si="15"/>
        <v>634.96175414881134</v>
      </c>
      <c r="E215" s="11">
        <f t="shared" si="16"/>
        <v>148.3167495053805</v>
      </c>
      <c r="F215" s="11">
        <f t="shared" si="17"/>
        <v>728.18660829252383</v>
      </c>
      <c r="G215" s="11">
        <f t="shared" si="18"/>
        <v>695.05430046391723</v>
      </c>
      <c r="H215" s="11">
        <f t="shared" si="19"/>
        <v>745.54176435681325</v>
      </c>
      <c r="I215">
        <v>346.90000000000003</v>
      </c>
      <c r="J215">
        <v>33</v>
      </c>
      <c r="K215">
        <v>2024</v>
      </c>
      <c r="L215">
        <v>2</v>
      </c>
    </row>
    <row r="216" spans="1:12">
      <c r="A216" t="s">
        <v>3</v>
      </c>
      <c r="B216" s="1">
        <v>43956</v>
      </c>
      <c r="C216">
        <v>626</v>
      </c>
      <c r="D216" s="11">
        <f t="shared" si="15"/>
        <v>625.4855702274516</v>
      </c>
      <c r="E216" s="11">
        <f t="shared" si="16"/>
        <v>146.10326690151041</v>
      </c>
      <c r="F216" s="11">
        <f t="shared" si="17"/>
        <v>717.31913448931596</v>
      </c>
      <c r="G216" s="11">
        <f t="shared" si="18"/>
        <v>684.68129398991698</v>
      </c>
      <c r="H216" s="11">
        <f t="shared" si="19"/>
        <v>734.41528180264595</v>
      </c>
      <c r="I216">
        <v>345.8</v>
      </c>
      <c r="J216">
        <v>54</v>
      </c>
      <c r="K216">
        <v>1991</v>
      </c>
      <c r="L216">
        <v>8</v>
      </c>
    </row>
    <row r="217" spans="1:12">
      <c r="A217" t="s">
        <v>3</v>
      </c>
      <c r="B217" s="1">
        <v>43955</v>
      </c>
      <c r="C217">
        <v>618</v>
      </c>
      <c r="D217" s="11">
        <f t="shared" si="15"/>
        <v>616.35397481232303</v>
      </c>
      <c r="E217" s="11">
        <f t="shared" si="16"/>
        <v>143.97027457414467</v>
      </c>
      <c r="F217" s="11">
        <f t="shared" si="17"/>
        <v>706.84684155167929</v>
      </c>
      <c r="G217" s="11">
        <f t="shared" si="18"/>
        <v>674.68548775133502</v>
      </c>
      <c r="H217" s="11">
        <f t="shared" si="19"/>
        <v>723.69339861408469</v>
      </c>
      <c r="I217">
        <v>341.40000000000003</v>
      </c>
      <c r="J217">
        <v>31</v>
      </c>
      <c r="K217">
        <v>1937</v>
      </c>
      <c r="L217">
        <v>2</v>
      </c>
    </row>
    <row r="218" spans="1:12">
      <c r="A218" t="s">
        <v>3</v>
      </c>
      <c r="B218" s="1">
        <v>43954</v>
      </c>
      <c r="C218">
        <v>616</v>
      </c>
      <c r="D218" s="11">
        <f t="shared" si="15"/>
        <v>609.00275334605601</v>
      </c>
      <c r="E218" s="11">
        <f t="shared" si="16"/>
        <v>142.25314867538484</v>
      </c>
      <c r="F218" s="11">
        <f t="shared" si="17"/>
        <v>698.4163164194938</v>
      </c>
      <c r="G218" s="11">
        <f t="shared" si="18"/>
        <v>666.63854939574696</v>
      </c>
      <c r="H218" s="11">
        <f t="shared" si="19"/>
        <v>715.06194548115479</v>
      </c>
      <c r="I218">
        <v>340.3</v>
      </c>
      <c r="J218">
        <v>28</v>
      </c>
      <c r="K218">
        <v>1906</v>
      </c>
      <c r="L218">
        <v>3</v>
      </c>
    </row>
    <row r="219" spans="1:12">
      <c r="A219" t="s">
        <v>3</v>
      </c>
      <c r="B219" s="1">
        <v>43953</v>
      </c>
      <c r="C219">
        <v>613</v>
      </c>
      <c r="D219" s="11">
        <f t="shared" si="15"/>
        <v>603.60420008176618</v>
      </c>
      <c r="E219" s="11">
        <f t="shared" si="16"/>
        <v>140.99213434348309</v>
      </c>
      <c r="F219" s="11">
        <f t="shared" si="17"/>
        <v>692.22514952554502</v>
      </c>
      <c r="G219" s="11">
        <f t="shared" si="18"/>
        <v>660.72907904086196</v>
      </c>
      <c r="H219" s="11">
        <f t="shared" si="19"/>
        <v>708.72322208665946</v>
      </c>
      <c r="I219">
        <v>338.6</v>
      </c>
      <c r="J219">
        <v>29</v>
      </c>
      <c r="K219">
        <v>1878</v>
      </c>
      <c r="L219">
        <v>3</v>
      </c>
    </row>
    <row r="220" spans="1:12">
      <c r="A220" t="s">
        <v>3</v>
      </c>
      <c r="B220" s="1">
        <v>43952</v>
      </c>
      <c r="C220">
        <v>610</v>
      </c>
      <c r="D220" s="11">
        <f t="shared" si="15"/>
        <v>594.01315332499598</v>
      </c>
      <c r="E220" s="11">
        <f t="shared" si="16"/>
        <v>138.75182164744487</v>
      </c>
      <c r="F220" s="11">
        <f t="shared" si="17"/>
        <v>681.22594876714675</v>
      </c>
      <c r="G220" s="11">
        <f t="shared" si="18"/>
        <v>650.23033915505573</v>
      </c>
      <c r="H220" s="11">
        <f t="shared" si="19"/>
        <v>697.46187307729008</v>
      </c>
      <c r="I220">
        <v>337</v>
      </c>
      <c r="J220">
        <v>54</v>
      </c>
      <c r="K220">
        <v>1849</v>
      </c>
      <c r="L220">
        <v>6</v>
      </c>
    </row>
    <row r="221" spans="1:12">
      <c r="A221" t="s">
        <v>3</v>
      </c>
      <c r="B221" s="1">
        <v>43951</v>
      </c>
      <c r="C221">
        <v>604</v>
      </c>
      <c r="D221" s="11">
        <f t="shared" si="15"/>
        <v>584.9389893275727</v>
      </c>
      <c r="E221" s="11">
        <f t="shared" si="16"/>
        <v>136.63224436616321</v>
      </c>
      <c r="F221" s="11">
        <f t="shared" si="17"/>
        <v>670.81951930710522</v>
      </c>
      <c r="G221" s="11">
        <f t="shared" si="18"/>
        <v>640.2973996223767</v>
      </c>
      <c r="H221" s="11">
        <f t="shared" si="19"/>
        <v>686.80742311632991</v>
      </c>
      <c r="I221">
        <v>333.70000000000005</v>
      </c>
      <c r="J221">
        <v>71</v>
      </c>
      <c r="K221">
        <v>1795</v>
      </c>
      <c r="L221">
        <v>5</v>
      </c>
    </row>
    <row r="222" spans="1:12">
      <c r="A222" t="s">
        <v>3</v>
      </c>
      <c r="B222" s="1">
        <v>43950</v>
      </c>
      <c r="C222">
        <v>599</v>
      </c>
      <c r="D222" s="11">
        <f t="shared" si="15"/>
        <v>573.91215712817223</v>
      </c>
      <c r="E222" s="11">
        <f t="shared" si="16"/>
        <v>134.05655551802346</v>
      </c>
      <c r="F222" s="11">
        <f t="shared" si="17"/>
        <v>658.17373160882698</v>
      </c>
      <c r="G222" s="11">
        <f t="shared" si="18"/>
        <v>628.22699208899462</v>
      </c>
      <c r="H222" s="11">
        <f t="shared" si="19"/>
        <v>673.86024341693508</v>
      </c>
      <c r="I222">
        <v>330.90000000000003</v>
      </c>
      <c r="J222">
        <v>47</v>
      </c>
      <c r="K222">
        <v>1724</v>
      </c>
      <c r="L222">
        <v>3</v>
      </c>
    </row>
    <row r="223" spans="1:12">
      <c r="A223" t="s">
        <v>3</v>
      </c>
      <c r="B223" s="1">
        <v>43949</v>
      </c>
      <c r="C223">
        <v>596</v>
      </c>
      <c r="D223" s="11">
        <f t="shared" si="15"/>
        <v>564.55083604222284</v>
      </c>
      <c r="E223" s="11">
        <f t="shared" si="16"/>
        <v>131.86990300632149</v>
      </c>
      <c r="F223" s="11">
        <f t="shared" si="17"/>
        <v>647.43798476080951</v>
      </c>
      <c r="G223" s="11">
        <f t="shared" si="18"/>
        <v>617.97971902680047</v>
      </c>
      <c r="H223" s="11">
        <f t="shared" si="19"/>
        <v>662.86862731796987</v>
      </c>
      <c r="I223">
        <v>329.20000000000005</v>
      </c>
      <c r="J223">
        <v>52</v>
      </c>
      <c r="K223">
        <v>1677</v>
      </c>
      <c r="L223">
        <v>7</v>
      </c>
    </row>
    <row r="224" spans="1:12">
      <c r="A224" t="s">
        <v>3</v>
      </c>
      <c r="B224" s="1">
        <v>43948</v>
      </c>
      <c r="C224">
        <v>589</v>
      </c>
      <c r="D224" s="11">
        <f t="shared" si="15"/>
        <v>556.16584905726199</v>
      </c>
      <c r="E224" s="11">
        <f t="shared" si="16"/>
        <v>129.91130627804856</v>
      </c>
      <c r="F224" s="11">
        <f t="shared" si="17"/>
        <v>637.8219170319104</v>
      </c>
      <c r="G224" s="11">
        <f t="shared" si="18"/>
        <v>608.8011799649579</v>
      </c>
      <c r="H224" s="11">
        <f t="shared" si="19"/>
        <v>653.02337608822177</v>
      </c>
      <c r="I224">
        <v>325.40000000000003</v>
      </c>
      <c r="J224">
        <v>33</v>
      </c>
      <c r="K224">
        <v>1625</v>
      </c>
      <c r="L224">
        <v>6</v>
      </c>
    </row>
    <row r="225" spans="1:12">
      <c r="A225" t="s">
        <v>3</v>
      </c>
      <c r="B225" s="1">
        <v>43947</v>
      </c>
      <c r="C225">
        <v>583</v>
      </c>
      <c r="D225" s="11">
        <f t="shared" si="15"/>
        <v>546.74709655360743</v>
      </c>
      <c r="E225" s="11">
        <f t="shared" si="16"/>
        <v>127.71123872026251</v>
      </c>
      <c r="F225" s="11">
        <f t="shared" si="17"/>
        <v>627.02030670629767</v>
      </c>
      <c r="G225" s="11">
        <f t="shared" si="18"/>
        <v>598.49104019686069</v>
      </c>
      <c r="H225" s="11">
        <f t="shared" si="19"/>
        <v>641.96432676165546</v>
      </c>
      <c r="I225">
        <v>322.10000000000002</v>
      </c>
      <c r="J225">
        <v>30</v>
      </c>
      <c r="K225">
        <v>1592</v>
      </c>
      <c r="L225">
        <v>5</v>
      </c>
    </row>
    <row r="226" spans="1:12">
      <c r="A226" t="s">
        <v>3</v>
      </c>
      <c r="B226" s="1">
        <v>43946</v>
      </c>
      <c r="C226">
        <v>578</v>
      </c>
      <c r="D226" s="11">
        <f t="shared" si="15"/>
        <v>539.91275784668733</v>
      </c>
      <c r="E226" s="11">
        <f t="shared" si="16"/>
        <v>126.11484823625923</v>
      </c>
      <c r="F226" s="11">
        <f t="shared" si="17"/>
        <v>619.18255287246893</v>
      </c>
      <c r="G226" s="11">
        <f t="shared" si="18"/>
        <v>591.00990219439996</v>
      </c>
      <c r="H226" s="11">
        <f t="shared" si="19"/>
        <v>633.93977267713467</v>
      </c>
      <c r="I226">
        <v>319.3</v>
      </c>
      <c r="J226">
        <v>33</v>
      </c>
      <c r="K226">
        <v>1562</v>
      </c>
      <c r="L226">
        <v>8</v>
      </c>
    </row>
    <row r="227" spans="1:12">
      <c r="A227" t="s">
        <v>3</v>
      </c>
      <c r="B227" s="1">
        <v>43945</v>
      </c>
      <c r="C227">
        <v>570</v>
      </c>
      <c r="D227" s="11">
        <f t="shared" si="15"/>
        <v>532.15951645648386</v>
      </c>
      <c r="E227" s="11">
        <f t="shared" si="16"/>
        <v>124.30381701491098</v>
      </c>
      <c r="F227" s="11">
        <f t="shared" si="17"/>
        <v>610.29098339711709</v>
      </c>
      <c r="G227" s="11">
        <f t="shared" si="18"/>
        <v>582.52289689749068</v>
      </c>
      <c r="H227" s="11">
        <f t="shared" si="19"/>
        <v>624.83628695099776</v>
      </c>
      <c r="I227">
        <v>314.90000000000003</v>
      </c>
      <c r="J227">
        <v>60</v>
      </c>
      <c r="K227">
        <v>1529</v>
      </c>
      <c r="L227">
        <v>7</v>
      </c>
    </row>
    <row r="228" spans="1:12">
      <c r="A228" t="s">
        <v>3</v>
      </c>
      <c r="B228" s="1">
        <v>43944</v>
      </c>
      <c r="C228">
        <v>563</v>
      </c>
      <c r="D228" s="11">
        <f t="shared" si="15"/>
        <v>520.27121299150519</v>
      </c>
      <c r="E228" s="11">
        <f t="shared" si="16"/>
        <v>121.52690247551031</v>
      </c>
      <c r="F228" s="11">
        <f t="shared" si="17"/>
        <v>596.65724353491078</v>
      </c>
      <c r="G228" s="11">
        <f t="shared" si="18"/>
        <v>569.50948877556311</v>
      </c>
      <c r="H228" s="11">
        <f t="shared" si="19"/>
        <v>610.8776088375879</v>
      </c>
      <c r="I228">
        <v>311</v>
      </c>
      <c r="J228">
        <v>58</v>
      </c>
      <c r="K228">
        <v>1469</v>
      </c>
      <c r="L228">
        <v>12</v>
      </c>
    </row>
    <row r="229" spans="1:12">
      <c r="A229" t="s">
        <v>3</v>
      </c>
      <c r="B229" s="1">
        <v>43943</v>
      </c>
      <c r="C229">
        <v>551</v>
      </c>
      <c r="D229" s="11">
        <f t="shared" si="15"/>
        <v>508.8997922858735</v>
      </c>
      <c r="E229" s="11">
        <f t="shared" si="16"/>
        <v>118.87072335086619</v>
      </c>
      <c r="F229" s="11">
        <f t="shared" si="17"/>
        <v>583.61627497106133</v>
      </c>
      <c r="G229" s="11">
        <f t="shared" si="18"/>
        <v>557.06188100676286</v>
      </c>
      <c r="H229" s="11">
        <f t="shared" si="19"/>
        <v>597.52582977258703</v>
      </c>
      <c r="I229">
        <v>304.40000000000003</v>
      </c>
      <c r="J229">
        <v>42</v>
      </c>
      <c r="K229">
        <v>1411</v>
      </c>
      <c r="L229">
        <v>10</v>
      </c>
    </row>
    <row r="230" spans="1:12">
      <c r="A230" t="s">
        <v>3</v>
      </c>
      <c r="B230" s="1">
        <v>43942</v>
      </c>
      <c r="C230">
        <v>541</v>
      </c>
      <c r="D230" s="11">
        <f t="shared" si="15"/>
        <v>494.48450644186556</v>
      </c>
      <c r="E230" s="11">
        <f t="shared" si="16"/>
        <v>115.50354678376684</v>
      </c>
      <c r="F230" s="11">
        <f t="shared" si="17"/>
        <v>567.08454209466629</v>
      </c>
      <c r="G230" s="11">
        <f t="shared" si="18"/>
        <v>541.28233782510199</v>
      </c>
      <c r="H230" s="11">
        <f t="shared" si="19"/>
        <v>580.60008964473241</v>
      </c>
      <c r="I230">
        <v>298.90000000000003</v>
      </c>
      <c r="J230">
        <v>51</v>
      </c>
      <c r="K230">
        <v>1369</v>
      </c>
      <c r="L230">
        <v>15</v>
      </c>
    </row>
    <row r="231" spans="1:12">
      <c r="A231" t="s">
        <v>3</v>
      </c>
      <c r="B231" s="1">
        <v>43941</v>
      </c>
      <c r="C231">
        <v>526</v>
      </c>
      <c r="D231" s="11">
        <f t="shared" si="15"/>
        <v>479.95435776244722</v>
      </c>
      <c r="E231" s="11">
        <f t="shared" si="16"/>
        <v>112.10954012449935</v>
      </c>
      <c r="F231" s="11">
        <f t="shared" si="17"/>
        <v>550.42108226308085</v>
      </c>
      <c r="G231" s="11">
        <f t="shared" si="18"/>
        <v>525.37706123163503</v>
      </c>
      <c r="H231" s="11">
        <f t="shared" si="19"/>
        <v>563.53948306167581</v>
      </c>
      <c r="I231">
        <v>290.60000000000002</v>
      </c>
      <c r="J231">
        <v>51</v>
      </c>
      <c r="K231">
        <v>1318</v>
      </c>
      <c r="L231">
        <v>17</v>
      </c>
    </row>
    <row r="232" spans="1:12">
      <c r="A232" t="s">
        <v>3</v>
      </c>
      <c r="B232" s="1">
        <v>43940</v>
      </c>
      <c r="C232">
        <v>509</v>
      </c>
      <c r="D232" s="11">
        <f t="shared" si="15"/>
        <v>464.16071789351423</v>
      </c>
      <c r="E232" s="11">
        <f t="shared" si="16"/>
        <v>108.42040245138253</v>
      </c>
      <c r="F232" s="11">
        <f t="shared" si="17"/>
        <v>532.3086259244011</v>
      </c>
      <c r="G232" s="11">
        <f t="shared" si="18"/>
        <v>508.0887171083013</v>
      </c>
      <c r="H232" s="11">
        <f t="shared" si="19"/>
        <v>544.99534547139694</v>
      </c>
      <c r="I232">
        <v>281.2</v>
      </c>
      <c r="J232">
        <v>20</v>
      </c>
      <c r="K232">
        <v>1267</v>
      </c>
      <c r="L232">
        <v>1</v>
      </c>
    </row>
    <row r="233" spans="1:12">
      <c r="A233" t="s">
        <v>3</v>
      </c>
      <c r="B233" s="1">
        <v>43939</v>
      </c>
      <c r="C233">
        <v>508</v>
      </c>
      <c r="D233" s="11">
        <f t="shared" si="15"/>
        <v>453.93792554198671</v>
      </c>
      <c r="E233" s="11">
        <f t="shared" si="16"/>
        <v>106.03252424841963</v>
      </c>
      <c r="F233" s="11">
        <f t="shared" si="17"/>
        <v>520.58492691245556</v>
      </c>
      <c r="G233" s="11">
        <f t="shared" si="18"/>
        <v>496.89844345756165</v>
      </c>
      <c r="H233" s="11">
        <f t="shared" si="19"/>
        <v>532.99223095841637</v>
      </c>
      <c r="I233">
        <v>280.60000000000002</v>
      </c>
      <c r="J233">
        <v>59</v>
      </c>
      <c r="K233">
        <v>1247</v>
      </c>
      <c r="L233">
        <v>23</v>
      </c>
    </row>
    <row r="234" spans="1:12">
      <c r="A234" t="s">
        <v>3</v>
      </c>
      <c r="B234" s="1">
        <v>43938</v>
      </c>
      <c r="C234">
        <v>485</v>
      </c>
      <c r="D234" s="11">
        <f t="shared" si="15"/>
        <v>439.98209103962046</v>
      </c>
      <c r="E234" s="11">
        <f t="shared" si="16"/>
        <v>102.77266804999276</v>
      </c>
      <c r="F234" s="11">
        <f t="shared" si="17"/>
        <v>504.58010185682213</v>
      </c>
      <c r="G234" s="11">
        <f t="shared" si="18"/>
        <v>481.621833923125</v>
      </c>
      <c r="H234" s="11">
        <f t="shared" si="19"/>
        <v>516.60595665136998</v>
      </c>
      <c r="I234">
        <v>267.90000000000003</v>
      </c>
      <c r="J234">
        <v>46</v>
      </c>
      <c r="K234">
        <v>1188</v>
      </c>
      <c r="L234">
        <v>12</v>
      </c>
    </row>
    <row r="235" spans="1:12">
      <c r="A235" t="s">
        <v>3</v>
      </c>
      <c r="B235" s="1">
        <v>43937</v>
      </c>
      <c r="C235">
        <v>473</v>
      </c>
      <c r="D235" s="11">
        <f t="shared" si="15"/>
        <v>421.48917453854256</v>
      </c>
      <c r="E235" s="11">
        <f t="shared" si="16"/>
        <v>98.453023210925068</v>
      </c>
      <c r="F235" s="11">
        <f t="shared" si="17"/>
        <v>483.37206207116793</v>
      </c>
      <c r="G235" s="11">
        <f t="shared" si="18"/>
        <v>461.37875462234882</v>
      </c>
      <c r="H235" s="11">
        <f t="shared" si="19"/>
        <v>494.89245736384339</v>
      </c>
      <c r="I235">
        <v>261.3</v>
      </c>
      <c r="J235">
        <v>68</v>
      </c>
      <c r="K235">
        <v>1142</v>
      </c>
      <c r="L235">
        <v>24</v>
      </c>
    </row>
    <row r="236" spans="1:12">
      <c r="A236" t="s">
        <v>3</v>
      </c>
      <c r="B236" s="1">
        <v>43936</v>
      </c>
      <c r="C236">
        <v>449</v>
      </c>
      <c r="D236" s="11">
        <f t="shared" si="15"/>
        <v>400.87129558237183</v>
      </c>
      <c r="E236" s="11">
        <f t="shared" si="16"/>
        <v>93.637021666747103</v>
      </c>
      <c r="F236" s="11">
        <f t="shared" si="17"/>
        <v>459.72707361449136</v>
      </c>
      <c r="G236" s="11">
        <f t="shared" si="18"/>
        <v>438.80960720316051</v>
      </c>
      <c r="H236" s="11">
        <f t="shared" si="19"/>
        <v>470.68392865507928</v>
      </c>
      <c r="I236">
        <v>248</v>
      </c>
      <c r="J236">
        <v>53</v>
      </c>
      <c r="K236">
        <v>1074</v>
      </c>
      <c r="L236">
        <v>12</v>
      </c>
    </row>
    <row r="237" spans="1:12">
      <c r="A237" t="s">
        <v>3</v>
      </c>
      <c r="B237" s="1">
        <v>43935</v>
      </c>
      <c r="C237">
        <v>437</v>
      </c>
      <c r="D237" s="11">
        <f t="shared" si="15"/>
        <v>380.48314229702197</v>
      </c>
      <c r="E237" s="11">
        <f t="shared" si="16"/>
        <v>88.874680306905375</v>
      </c>
      <c r="F237" s="11">
        <f t="shared" si="17"/>
        <v>436.34553906819559</v>
      </c>
      <c r="G237" s="11">
        <f t="shared" si="18"/>
        <v>416.49192660758428</v>
      </c>
      <c r="H237" s="11">
        <f t="shared" si="19"/>
        <v>446.74513285671924</v>
      </c>
      <c r="I237">
        <v>241.4</v>
      </c>
      <c r="J237">
        <v>31</v>
      </c>
      <c r="K237">
        <v>1021</v>
      </c>
      <c r="L237">
        <v>12</v>
      </c>
    </row>
    <row r="238" spans="1:12">
      <c r="A238" t="s">
        <v>3</v>
      </c>
      <c r="B238" s="1">
        <v>43934</v>
      </c>
      <c r="C238">
        <v>425</v>
      </c>
      <c r="D238" s="11">
        <f t="shared" si="15"/>
        <v>362.67940280840662</v>
      </c>
      <c r="E238" s="11">
        <f t="shared" si="16"/>
        <v>84.716016020846411</v>
      </c>
      <c r="F238" s="11">
        <f t="shared" si="17"/>
        <v>415.92786101368381</v>
      </c>
      <c r="G238" s="11">
        <f t="shared" si="18"/>
        <v>397.0032477776445</v>
      </c>
      <c r="H238" s="11">
        <f t="shared" si="19"/>
        <v>425.84083230040483</v>
      </c>
      <c r="I238">
        <v>234.8</v>
      </c>
      <c r="J238">
        <v>29</v>
      </c>
      <c r="K238">
        <v>990</v>
      </c>
      <c r="L238">
        <v>7</v>
      </c>
    </row>
    <row r="239" spans="1:12">
      <c r="A239" t="s">
        <v>3</v>
      </c>
      <c r="B239" s="1">
        <v>43933</v>
      </c>
      <c r="C239">
        <v>418</v>
      </c>
      <c r="D239" s="11">
        <f t="shared" si="15"/>
        <v>347.34521428111532</v>
      </c>
      <c r="E239" s="11">
        <f t="shared" si="16"/>
        <v>81.134198716402068</v>
      </c>
      <c r="F239" s="11">
        <f t="shared" si="17"/>
        <v>398.34231249576561</v>
      </c>
      <c r="G239" s="11">
        <f t="shared" si="18"/>
        <v>380.21783730153504</v>
      </c>
      <c r="H239" s="11">
        <f t="shared" si="19"/>
        <v>407.83616053093402</v>
      </c>
      <c r="I239">
        <v>230.9</v>
      </c>
      <c r="J239">
        <v>26</v>
      </c>
      <c r="K239">
        <v>961</v>
      </c>
      <c r="L239">
        <v>13</v>
      </c>
    </row>
    <row r="240" spans="1:12">
      <c r="A240" t="s">
        <v>3</v>
      </c>
      <c r="B240" s="1">
        <v>43932</v>
      </c>
      <c r="C240">
        <v>405</v>
      </c>
      <c r="D240" s="11">
        <f t="shared" si="15"/>
        <v>333.38937977874906</v>
      </c>
      <c r="E240" s="11">
        <f t="shared" si="16"/>
        <v>77.874342517975194</v>
      </c>
      <c r="F240" s="11">
        <f t="shared" si="17"/>
        <v>382.33748744013218</v>
      </c>
      <c r="G240" s="11">
        <f t="shared" si="18"/>
        <v>364.94122776709838</v>
      </c>
      <c r="H240" s="11">
        <f t="shared" si="19"/>
        <v>391.44988622388757</v>
      </c>
      <c r="I240">
        <v>223.70000000000002</v>
      </c>
      <c r="J240">
        <v>31</v>
      </c>
      <c r="K240">
        <v>935</v>
      </c>
      <c r="L240">
        <v>12</v>
      </c>
    </row>
    <row r="241" spans="1:12">
      <c r="A241" t="s">
        <v>3</v>
      </c>
      <c r="B241" s="1">
        <v>43931</v>
      </c>
      <c r="C241">
        <v>393</v>
      </c>
      <c r="D241" s="11">
        <f t="shared" si="15"/>
        <v>319.37611385867763</v>
      </c>
      <c r="E241" s="11">
        <f t="shared" si="16"/>
        <v>74.601071273464271</v>
      </c>
      <c r="F241" s="11">
        <f t="shared" si="17"/>
        <v>366.26679890690355</v>
      </c>
      <c r="G241" s="11">
        <f t="shared" si="18"/>
        <v>349.60175152675868</v>
      </c>
      <c r="H241" s="11">
        <f t="shared" si="19"/>
        <v>374.99617868924008</v>
      </c>
      <c r="I241">
        <v>217.10000000000002</v>
      </c>
      <c r="J241">
        <v>37</v>
      </c>
      <c r="K241">
        <v>904</v>
      </c>
      <c r="L241">
        <v>14</v>
      </c>
    </row>
    <row r="242" spans="1:12">
      <c r="A242" t="s">
        <v>3</v>
      </c>
      <c r="B242" s="1">
        <v>43930</v>
      </c>
      <c r="C242">
        <v>379</v>
      </c>
      <c r="D242" s="11">
        <f t="shared" si="15"/>
        <v>302.14668854711437</v>
      </c>
      <c r="E242" s="11">
        <f t="shared" si="16"/>
        <v>70.576557448245907</v>
      </c>
      <c r="F242" s="11">
        <f t="shared" si="17"/>
        <v>346.50775562834372</v>
      </c>
      <c r="G242" s="11">
        <f t="shared" si="18"/>
        <v>330.74173975584921</v>
      </c>
      <c r="H242" s="11">
        <f t="shared" si="19"/>
        <v>354.76621040893582</v>
      </c>
      <c r="I242">
        <v>209.4</v>
      </c>
      <c r="J242">
        <v>51</v>
      </c>
      <c r="K242">
        <v>867</v>
      </c>
      <c r="L242">
        <v>20</v>
      </c>
    </row>
    <row r="243" spans="1:12">
      <c r="A243" t="s">
        <v>3</v>
      </c>
      <c r="B243" s="1">
        <v>43929</v>
      </c>
      <c r="C243">
        <v>359</v>
      </c>
      <c r="D243" s="11">
        <f t="shared" si="15"/>
        <v>279.74843564208214</v>
      </c>
      <c r="E243" s="11">
        <f t="shared" si="16"/>
        <v>65.344689475462047</v>
      </c>
      <c r="F243" s="11">
        <f t="shared" si="17"/>
        <v>320.82099936621597</v>
      </c>
      <c r="G243" s="11">
        <f t="shared" si="18"/>
        <v>306.22372445366688</v>
      </c>
      <c r="H243" s="11">
        <f t="shared" si="19"/>
        <v>328.46725164454028</v>
      </c>
      <c r="I243">
        <v>198.3</v>
      </c>
      <c r="J243">
        <v>46</v>
      </c>
      <c r="K243">
        <v>816</v>
      </c>
      <c r="L243">
        <v>23</v>
      </c>
    </row>
    <row r="244" spans="1:12">
      <c r="A244" t="s">
        <v>3</v>
      </c>
      <c r="B244" s="1">
        <v>43928</v>
      </c>
      <c r="C244">
        <v>336</v>
      </c>
      <c r="D244" s="11">
        <f t="shared" si="15"/>
        <v>257.75220266098637</v>
      </c>
      <c r="E244" s="11">
        <f t="shared" si="16"/>
        <v>60.206726825266614</v>
      </c>
      <c r="F244" s="11">
        <f t="shared" si="17"/>
        <v>295.59528744725463</v>
      </c>
      <c r="G244" s="11">
        <f t="shared" si="18"/>
        <v>282.14577609280576</v>
      </c>
      <c r="H244" s="11">
        <f t="shared" si="19"/>
        <v>302.64032547335182</v>
      </c>
      <c r="I244">
        <v>185.60000000000002</v>
      </c>
      <c r="J244">
        <v>34</v>
      </c>
      <c r="K244">
        <v>770</v>
      </c>
      <c r="L244">
        <v>17</v>
      </c>
    </row>
    <row r="245" spans="1:12">
      <c r="A245" t="s">
        <v>3</v>
      </c>
      <c r="B245" s="1">
        <v>43927</v>
      </c>
      <c r="C245">
        <v>319</v>
      </c>
      <c r="D245" s="11">
        <f t="shared" si="15"/>
        <v>236.15798960382708</v>
      </c>
      <c r="E245" s="11">
        <f t="shared" si="16"/>
        <v>55.162669497659607</v>
      </c>
      <c r="F245" s="11">
        <f t="shared" si="17"/>
        <v>270.8306198714597</v>
      </c>
      <c r="G245" s="11">
        <f t="shared" si="18"/>
        <v>258.50789467326587</v>
      </c>
      <c r="H245" s="11">
        <f t="shared" si="19"/>
        <v>277.28543189537049</v>
      </c>
      <c r="I245">
        <v>176.20000000000002</v>
      </c>
      <c r="J245">
        <v>49</v>
      </c>
      <c r="K245">
        <v>736</v>
      </c>
      <c r="L245">
        <v>23</v>
      </c>
    </row>
    <row r="246" spans="1:12">
      <c r="A246" t="s">
        <v>3</v>
      </c>
      <c r="B246" s="1">
        <v>43926</v>
      </c>
      <c r="C246">
        <v>296</v>
      </c>
      <c r="D246" s="11">
        <f t="shared" si="15"/>
        <v>214.39148229355217</v>
      </c>
      <c r="E246" s="11">
        <f t="shared" si="16"/>
        <v>50.078367031800418</v>
      </c>
      <c r="F246" s="11">
        <f t="shared" si="17"/>
        <v>245.86836186287914</v>
      </c>
      <c r="G246" s="11">
        <f t="shared" si="18"/>
        <v>234.68141313601691</v>
      </c>
      <c r="H246" s="11">
        <f t="shared" si="19"/>
        <v>251.72823863458609</v>
      </c>
      <c r="I246">
        <v>163.5</v>
      </c>
      <c r="J246">
        <v>12</v>
      </c>
      <c r="K246">
        <v>687</v>
      </c>
      <c r="L246">
        <v>7</v>
      </c>
    </row>
    <row r="247" spans="1:12">
      <c r="A247" t="s">
        <v>3</v>
      </c>
      <c r="B247" s="1">
        <v>43925</v>
      </c>
      <c r="C247">
        <v>289</v>
      </c>
      <c r="D247" s="11">
        <f t="shared" si="15"/>
        <v>201.69913898070055</v>
      </c>
      <c r="E247" s="11">
        <f t="shared" si="16"/>
        <v>47.113641847222894</v>
      </c>
      <c r="F247" s="11">
        <f t="shared" si="17"/>
        <v>231.31253331434007</v>
      </c>
      <c r="G247" s="11">
        <f t="shared" si="18"/>
        <v>220.78787113144693</v>
      </c>
      <c r="H247" s="11">
        <f t="shared" si="19"/>
        <v>236.82549533476194</v>
      </c>
      <c r="I247">
        <v>159.70000000000002</v>
      </c>
      <c r="J247">
        <v>34</v>
      </c>
      <c r="K247">
        <v>675</v>
      </c>
      <c r="L247">
        <v>20</v>
      </c>
    </row>
    <row r="248" spans="1:12">
      <c r="A248" t="s">
        <v>3</v>
      </c>
      <c r="B248" s="1">
        <v>43924</v>
      </c>
      <c r="C248">
        <v>269</v>
      </c>
      <c r="D248" s="11">
        <f t="shared" si="15"/>
        <v>185.56091060553632</v>
      </c>
      <c r="E248" s="11">
        <f t="shared" si="16"/>
        <v>43.344013897601698</v>
      </c>
      <c r="F248" s="11">
        <f t="shared" si="17"/>
        <v>212.80489611008906</v>
      </c>
      <c r="G248" s="11">
        <f t="shared" si="18"/>
        <v>203.12232677269506</v>
      </c>
      <c r="H248" s="11">
        <f t="shared" si="19"/>
        <v>217.87675837887696</v>
      </c>
      <c r="I248">
        <v>148.6</v>
      </c>
      <c r="J248">
        <v>43</v>
      </c>
      <c r="K248">
        <v>641</v>
      </c>
      <c r="L248">
        <v>19</v>
      </c>
    </row>
    <row r="249" spans="1:12">
      <c r="A249" t="s">
        <v>3</v>
      </c>
      <c r="B249" s="1">
        <v>43923</v>
      </c>
      <c r="C249">
        <v>250</v>
      </c>
      <c r="D249" s="11">
        <f t="shared" si="15"/>
        <v>166.95313126904799</v>
      </c>
      <c r="E249" s="11">
        <f t="shared" si="16"/>
        <v>38.997538966365873</v>
      </c>
      <c r="F249" s="11">
        <f t="shared" si="17"/>
        <v>191.46512936924447</v>
      </c>
      <c r="G249" s="11">
        <f t="shared" si="18"/>
        <v>182.75351406011282</v>
      </c>
      <c r="H249" s="11">
        <f t="shared" si="19"/>
        <v>196.02839263614834</v>
      </c>
      <c r="I249">
        <v>138.1</v>
      </c>
      <c r="J249">
        <v>46</v>
      </c>
      <c r="K249">
        <v>598</v>
      </c>
      <c r="L249">
        <v>25</v>
      </c>
    </row>
    <row r="250" spans="1:12">
      <c r="A250" t="s">
        <v>3</v>
      </c>
      <c r="B250" s="1">
        <v>43922</v>
      </c>
      <c r="C250">
        <v>225</v>
      </c>
      <c r="D250" s="11">
        <f t="shared" si="15"/>
        <v>147.82846917321277</v>
      </c>
      <c r="E250" s="11">
        <f t="shared" si="16"/>
        <v>34.530328620373496</v>
      </c>
      <c r="F250" s="11">
        <f t="shared" si="17"/>
        <v>169.53259133004309</v>
      </c>
      <c r="G250" s="11">
        <f t="shared" si="18"/>
        <v>161.81890099440332</v>
      </c>
      <c r="H250" s="11">
        <f t="shared" si="19"/>
        <v>173.57312784501062</v>
      </c>
      <c r="I250">
        <v>124.30000000000001</v>
      </c>
      <c r="J250">
        <v>49</v>
      </c>
      <c r="K250">
        <v>552</v>
      </c>
      <c r="L250">
        <v>22</v>
      </c>
    </row>
    <row r="251" spans="1:12">
      <c r="A251" t="s">
        <v>3</v>
      </c>
      <c r="B251" s="1">
        <v>43921</v>
      </c>
      <c r="C251">
        <v>203</v>
      </c>
      <c r="D251" s="11">
        <f t="shared" si="15"/>
        <v>129.4504155075453</v>
      </c>
      <c r="E251" s="11">
        <f t="shared" si="16"/>
        <v>30.237513873473919</v>
      </c>
      <c r="F251" s="11">
        <f t="shared" si="17"/>
        <v>148.4562784995793</v>
      </c>
      <c r="G251" s="11">
        <f t="shared" si="18"/>
        <v>141.70155510543321</v>
      </c>
      <c r="H251" s="11">
        <f t="shared" si="19"/>
        <v>151.99449501268606</v>
      </c>
      <c r="I251">
        <v>112.10000000000001</v>
      </c>
      <c r="J251">
        <v>43</v>
      </c>
      <c r="K251">
        <v>503</v>
      </c>
      <c r="L251">
        <v>21</v>
      </c>
    </row>
    <row r="252" spans="1:12">
      <c r="A252" t="s">
        <v>3</v>
      </c>
      <c r="B252" s="1">
        <v>43920</v>
      </c>
      <c r="C252">
        <v>182</v>
      </c>
      <c r="D252" s="11">
        <f t="shared" si="15"/>
        <v>113.88650130943314</v>
      </c>
      <c r="E252" s="11">
        <f t="shared" si="16"/>
        <v>26.602036384693335</v>
      </c>
      <c r="F252" s="11">
        <f t="shared" si="17"/>
        <v>130.6072760712803</v>
      </c>
      <c r="G252" s="11">
        <f t="shared" si="18"/>
        <v>124.66467780571165</v>
      </c>
      <c r="H252" s="11">
        <f t="shared" si="19"/>
        <v>133.7200903328112</v>
      </c>
      <c r="I252">
        <v>100.5</v>
      </c>
      <c r="J252">
        <v>46</v>
      </c>
      <c r="K252">
        <v>460</v>
      </c>
      <c r="L252">
        <v>28</v>
      </c>
    </row>
    <row r="253" spans="1:12">
      <c r="A253" t="s">
        <v>3</v>
      </c>
      <c r="B253" s="1">
        <v>43919</v>
      </c>
      <c r="C253">
        <v>154</v>
      </c>
      <c r="D253" s="11">
        <f t="shared" si="15"/>
        <v>94.70440779589272</v>
      </c>
      <c r="E253" s="11">
        <f t="shared" si="16"/>
        <v>22.121410992616902</v>
      </c>
      <c r="F253" s="11">
        <f t="shared" si="17"/>
        <v>108.60887455448371</v>
      </c>
      <c r="G253" s="11">
        <f t="shared" si="18"/>
        <v>103.66719803409909</v>
      </c>
      <c r="H253" s="11">
        <f t="shared" si="19"/>
        <v>111.19739231407246</v>
      </c>
      <c r="I253">
        <v>85.100000000000009</v>
      </c>
      <c r="J253">
        <v>35</v>
      </c>
      <c r="K253">
        <v>414</v>
      </c>
      <c r="L253">
        <v>13</v>
      </c>
    </row>
    <row r="254" spans="1:12">
      <c r="A254" t="s">
        <v>3</v>
      </c>
      <c r="B254" s="1">
        <v>43918</v>
      </c>
      <c r="C254">
        <v>141</v>
      </c>
      <c r="D254" s="11">
        <f t="shared" si="15"/>
        <v>85.745106633879828</v>
      </c>
      <c r="E254" s="11">
        <f t="shared" si="16"/>
        <v>20.028663803503356</v>
      </c>
      <c r="F254" s="11">
        <f t="shared" si="17"/>
        <v>98.334172049632613</v>
      </c>
      <c r="G254" s="11">
        <f t="shared" si="18"/>
        <v>93.859991913226168</v>
      </c>
      <c r="H254" s="11">
        <f t="shared" si="19"/>
        <v>100.67780880831424</v>
      </c>
      <c r="I254">
        <v>77.900000000000006</v>
      </c>
      <c r="J254">
        <v>23</v>
      </c>
      <c r="K254">
        <v>379</v>
      </c>
      <c r="L254">
        <v>12</v>
      </c>
    </row>
    <row r="255" spans="1:12">
      <c r="A255" t="s">
        <v>3</v>
      </c>
      <c r="B255" s="1">
        <v>43917</v>
      </c>
      <c r="C255">
        <v>129</v>
      </c>
      <c r="D255" s="11">
        <f t="shared" si="15"/>
        <v>76.21149129481482</v>
      </c>
      <c r="E255" s="11">
        <f t="shared" si="16"/>
        <v>17.801766153549195</v>
      </c>
      <c r="F255" s="11">
        <f t="shared" si="17"/>
        <v>87.400834768829526</v>
      </c>
      <c r="G255" s="11">
        <f t="shared" si="18"/>
        <v>83.424118733322913</v>
      </c>
      <c r="H255" s="11">
        <f t="shared" si="19"/>
        <v>89.483893026545871</v>
      </c>
      <c r="I255">
        <v>71.3</v>
      </c>
      <c r="J255">
        <v>42</v>
      </c>
      <c r="K255">
        <v>356</v>
      </c>
      <c r="L255">
        <v>16</v>
      </c>
    </row>
    <row r="256" spans="1:12">
      <c r="A256" t="s">
        <v>3</v>
      </c>
      <c r="B256" s="1">
        <v>43916</v>
      </c>
      <c r="C256">
        <v>113</v>
      </c>
      <c r="D256" s="11">
        <f t="shared" si="15"/>
        <v>65.586679019350811</v>
      </c>
      <c r="E256" s="11">
        <f t="shared" si="16"/>
        <v>15.319982627997877</v>
      </c>
      <c r="F256" s="11">
        <f t="shared" si="17"/>
        <v>75.216091413717649</v>
      </c>
      <c r="G256" s="11">
        <f t="shared" si="18"/>
        <v>71.793778141262081</v>
      </c>
      <c r="H256" s="11">
        <f t="shared" si="19"/>
        <v>77.008745920358237</v>
      </c>
      <c r="I256">
        <v>62.400000000000006</v>
      </c>
      <c r="J256">
        <v>28</v>
      </c>
      <c r="K256">
        <v>314</v>
      </c>
      <c r="L256">
        <v>9</v>
      </c>
    </row>
    <row r="257" spans="1:12">
      <c r="A257" t="s">
        <v>3</v>
      </c>
      <c r="B257" s="1">
        <v>43915</v>
      </c>
      <c r="C257">
        <v>104</v>
      </c>
      <c r="D257" s="11">
        <f t="shared" si="15"/>
        <v>55.593612338644121</v>
      </c>
      <c r="E257" s="11">
        <f t="shared" si="16"/>
        <v>12.98576460937123</v>
      </c>
      <c r="F257" s="11">
        <f t="shared" si="17"/>
        <v>63.755846312152961</v>
      </c>
      <c r="G257" s="11">
        <f t="shared" si="18"/>
        <v>60.85497131413458</v>
      </c>
      <c r="H257" s="11">
        <f t="shared" si="19"/>
        <v>65.275364317781765</v>
      </c>
      <c r="I257">
        <v>57.5</v>
      </c>
      <c r="J257">
        <v>40</v>
      </c>
      <c r="K257">
        <v>286</v>
      </c>
      <c r="L257">
        <v>21</v>
      </c>
    </row>
    <row r="258" spans="1:12">
      <c r="A258" t="s">
        <v>3</v>
      </c>
      <c r="B258" s="1">
        <v>43914</v>
      </c>
      <c r="C258">
        <v>83</v>
      </c>
      <c r="D258" s="11">
        <f t="shared" ref="D258:D321" si="20">SUMIFS(CasesHB,HB,"Wales",SpecDate,B258)*SUMIFS(Pop,Area,A258)</f>
        <v>45.083662898590532</v>
      </c>
      <c r="E258" s="11">
        <f t="shared" ref="E258:E321" si="21">SUMIFS(CasesHB,HB,"Wales",SpecDate,B258)*SUMIFS(AreaKm2,Area,A258)</f>
        <v>10.530811175988033</v>
      </c>
      <c r="F258" s="11">
        <f t="shared" ref="F258:F321" si="22">SUMIFS(CasesHB,HB,"Wales",SpecDate,B258)*SUMIFS(PopKm2,Area,A258)</f>
        <v>51.702829912231479</v>
      </c>
      <c r="G258" s="11">
        <f t="shared" ref="G258:G321" si="23">SUMIFS(CasesHB,HB,"Wales",SpecDate,B258)*SUMIFS(PopKm2SRT,Area,A258)</f>
        <v>49.3503641338798</v>
      </c>
      <c r="H258" s="11">
        <f t="shared" ref="H258:H321" si="24">SUMIFS(CasesHB,HB,"Wales",SpecDate,B258)*SUMIFS(PopSRTKm2,Area,A258)</f>
        <v>52.935083666796167</v>
      </c>
      <c r="I258">
        <v>45.900000000000006</v>
      </c>
      <c r="J258">
        <v>31</v>
      </c>
      <c r="K258">
        <v>246</v>
      </c>
      <c r="L258">
        <v>9</v>
      </c>
    </row>
    <row r="259" spans="1:12">
      <c r="A259" t="s">
        <v>3</v>
      </c>
      <c r="B259" s="1">
        <v>43913</v>
      </c>
      <c r="C259">
        <v>74</v>
      </c>
      <c r="D259" s="11">
        <f t="shared" si="20"/>
        <v>37.330421508387062</v>
      </c>
      <c r="E259" s="11">
        <f t="shared" si="21"/>
        <v>8.7197799546397725</v>
      </c>
      <c r="F259" s="11">
        <f t="shared" si="22"/>
        <v>42.811260436879572</v>
      </c>
      <c r="G259" s="11">
        <f t="shared" si="23"/>
        <v>40.863358836970534</v>
      </c>
      <c r="H259" s="11">
        <f t="shared" si="24"/>
        <v>43.831597940659243</v>
      </c>
      <c r="I259">
        <v>40.900000000000006</v>
      </c>
      <c r="J259">
        <v>36</v>
      </c>
      <c r="K259">
        <v>215</v>
      </c>
      <c r="L259">
        <v>9</v>
      </c>
    </row>
    <row r="260" spans="1:12">
      <c r="A260" t="s">
        <v>3</v>
      </c>
      <c r="B260" s="1">
        <v>43912</v>
      </c>
      <c r="C260">
        <v>65</v>
      </c>
      <c r="D260" s="11">
        <f t="shared" si="20"/>
        <v>29.864337206709649</v>
      </c>
      <c r="E260" s="11">
        <f t="shared" si="21"/>
        <v>6.975823963711818</v>
      </c>
      <c r="F260" s="11">
        <f t="shared" si="22"/>
        <v>34.249008349503654</v>
      </c>
      <c r="G260" s="11">
        <f t="shared" si="23"/>
        <v>32.690687069576427</v>
      </c>
      <c r="H260" s="11">
        <f t="shared" si="24"/>
        <v>35.065278352527393</v>
      </c>
      <c r="I260">
        <v>35.9</v>
      </c>
      <c r="J260">
        <v>25</v>
      </c>
      <c r="K260">
        <v>179</v>
      </c>
      <c r="L260">
        <v>11</v>
      </c>
    </row>
    <row r="261" spans="1:12">
      <c r="A261" t="s">
        <v>3</v>
      </c>
      <c r="B261" s="1">
        <v>43911</v>
      </c>
      <c r="C261">
        <v>54</v>
      </c>
      <c r="D261" s="11">
        <f t="shared" si="20"/>
        <v>25.499549461113624</v>
      </c>
      <c r="E261" s="11">
        <f t="shared" si="21"/>
        <v>5.9562804613231677</v>
      </c>
      <c r="F261" s="11">
        <f t="shared" si="22"/>
        <v>29.243384052268507</v>
      </c>
      <c r="G261" s="11">
        <f t="shared" si="23"/>
        <v>27.912817420946027</v>
      </c>
      <c r="H261" s="11">
        <f t="shared" si="24"/>
        <v>29.940353054850316</v>
      </c>
      <c r="I261">
        <v>29.8</v>
      </c>
      <c r="J261">
        <v>29</v>
      </c>
      <c r="K261">
        <v>154</v>
      </c>
      <c r="L261">
        <v>9</v>
      </c>
    </row>
    <row r="262" spans="1:12">
      <c r="A262" t="s">
        <v>3</v>
      </c>
      <c r="B262" s="1">
        <v>43910</v>
      </c>
      <c r="C262">
        <v>45</v>
      </c>
      <c r="D262" s="11">
        <f t="shared" si="20"/>
        <v>21.192193133222808</v>
      </c>
      <c r="E262" s="11">
        <f t="shared" si="21"/>
        <v>4.9501520050185785</v>
      </c>
      <c r="F262" s="11">
        <f t="shared" si="22"/>
        <v>24.303623232628556</v>
      </c>
      <c r="G262" s="11">
        <f t="shared" si="23"/>
        <v>23.197814478218657</v>
      </c>
      <c r="H262" s="11">
        <f t="shared" si="24"/>
        <v>24.882860984774247</v>
      </c>
      <c r="I262">
        <v>24.900000000000002</v>
      </c>
      <c r="J262">
        <v>25</v>
      </c>
      <c r="K262">
        <v>125</v>
      </c>
      <c r="L262">
        <v>4</v>
      </c>
    </row>
    <row r="263" spans="1:12">
      <c r="A263" t="s">
        <v>3</v>
      </c>
      <c r="B263" s="1">
        <v>43909</v>
      </c>
      <c r="C263">
        <v>41</v>
      </c>
      <c r="D263" s="11">
        <f t="shared" si="20"/>
        <v>17.057131058447627</v>
      </c>
      <c r="E263" s="11">
        <f t="shared" si="21"/>
        <v>3.984268686966173</v>
      </c>
      <c r="F263" s="11">
        <f t="shared" si="22"/>
        <v>19.561452845774202</v>
      </c>
      <c r="G263" s="11">
        <f t="shared" si="23"/>
        <v>18.671411653200384</v>
      </c>
      <c r="H263" s="11">
        <f t="shared" si="24"/>
        <v>20.027668597501226</v>
      </c>
      <c r="I263">
        <v>22.6</v>
      </c>
      <c r="J263">
        <v>22</v>
      </c>
      <c r="K263">
        <v>100</v>
      </c>
      <c r="L263">
        <v>6</v>
      </c>
    </row>
    <row r="264" spans="1:12">
      <c r="A264" t="s">
        <v>3</v>
      </c>
      <c r="B264" s="1">
        <v>43908</v>
      </c>
      <c r="C264">
        <v>35</v>
      </c>
      <c r="D264" s="11">
        <f t="shared" si="20"/>
        <v>13.611245996134976</v>
      </c>
      <c r="E264" s="11">
        <f t="shared" si="21"/>
        <v>3.1793659219225017</v>
      </c>
      <c r="F264" s="11">
        <f t="shared" si="22"/>
        <v>15.609644190062243</v>
      </c>
      <c r="G264" s="11">
        <f t="shared" si="23"/>
        <v>14.899409299018487</v>
      </c>
      <c r="H264" s="11">
        <f t="shared" si="24"/>
        <v>15.981674941440371</v>
      </c>
      <c r="I264">
        <v>19.3</v>
      </c>
      <c r="J264">
        <v>9</v>
      </c>
      <c r="K264">
        <v>78</v>
      </c>
      <c r="L264">
        <v>4</v>
      </c>
    </row>
    <row r="265" spans="1:12">
      <c r="A265" t="s">
        <v>3</v>
      </c>
      <c r="B265" s="1">
        <v>43907</v>
      </c>
      <c r="C265">
        <v>31</v>
      </c>
      <c r="D265" s="11">
        <f t="shared" si="20"/>
        <v>11.601146376452595</v>
      </c>
      <c r="E265" s="11">
        <f t="shared" si="21"/>
        <v>2.7098393089803601</v>
      </c>
      <c r="F265" s="11">
        <f t="shared" si="22"/>
        <v>13.304422474230266</v>
      </c>
      <c r="G265" s="11">
        <f t="shared" si="23"/>
        <v>12.699074592412382</v>
      </c>
      <c r="H265" s="11">
        <f t="shared" si="24"/>
        <v>13.621511975404873</v>
      </c>
      <c r="I265">
        <v>17.100000000000001</v>
      </c>
      <c r="J265">
        <v>42</v>
      </c>
      <c r="K265">
        <v>69</v>
      </c>
      <c r="L265">
        <v>5</v>
      </c>
    </row>
    <row r="266" spans="1:12">
      <c r="A266" t="s">
        <v>3</v>
      </c>
      <c r="B266" s="1">
        <v>43906</v>
      </c>
      <c r="C266">
        <v>26</v>
      </c>
      <c r="D266" s="11">
        <f t="shared" si="20"/>
        <v>9.4761839213597927</v>
      </c>
      <c r="E266" s="11">
        <f t="shared" si="21"/>
        <v>2.2134826038700961</v>
      </c>
      <c r="F266" s="11">
        <f t="shared" si="22"/>
        <v>10.86747380320789</v>
      </c>
      <c r="G266" s="11">
        <f t="shared" si="23"/>
        <v>10.373006474000212</v>
      </c>
      <c r="H266" s="11">
        <f t="shared" si="24"/>
        <v>11.126482554167346</v>
      </c>
      <c r="I266">
        <v>14.4</v>
      </c>
      <c r="J266">
        <v>8</v>
      </c>
      <c r="K266">
        <v>27</v>
      </c>
      <c r="L266">
        <v>8</v>
      </c>
    </row>
    <row r="267" spans="1:12">
      <c r="A267" t="s">
        <v>3</v>
      </c>
      <c r="B267" s="1">
        <v>43905</v>
      </c>
      <c r="C267">
        <v>18</v>
      </c>
      <c r="D267" s="11">
        <f t="shared" si="20"/>
        <v>7.5235157193826234</v>
      </c>
      <c r="E267" s="11">
        <f t="shared" si="21"/>
        <v>1.7573710370120157</v>
      </c>
      <c r="F267" s="11">
        <f t="shared" si="22"/>
        <v>8.6281155649711128</v>
      </c>
      <c r="G267" s="11">
        <f t="shared" si="23"/>
        <v>8.2355384732971384</v>
      </c>
      <c r="H267" s="11">
        <f t="shared" si="24"/>
        <v>8.8337528157328631</v>
      </c>
      <c r="I267">
        <v>9.9</v>
      </c>
      <c r="J267">
        <v>4</v>
      </c>
      <c r="K267">
        <v>19</v>
      </c>
      <c r="L267">
        <v>4</v>
      </c>
    </row>
    <row r="268" spans="1:12">
      <c r="A268" t="s">
        <v>3</v>
      </c>
      <c r="B268" s="1">
        <v>43904</v>
      </c>
      <c r="C268">
        <v>14</v>
      </c>
      <c r="D268" s="11">
        <f t="shared" si="20"/>
        <v>5.8580046059315087</v>
      </c>
      <c r="E268" s="11">
        <f t="shared" si="21"/>
        <v>1.3683347005742412</v>
      </c>
      <c r="F268" s="11">
        <f t="shared" si="22"/>
        <v>6.7180747147103324</v>
      </c>
      <c r="G268" s="11">
        <f t="shared" si="23"/>
        <v>6.4124040021092217</v>
      </c>
      <c r="H268" s="11">
        <f t="shared" si="24"/>
        <v>6.8781892153034505</v>
      </c>
      <c r="I268">
        <v>7.7</v>
      </c>
      <c r="J268">
        <v>3</v>
      </c>
      <c r="K268">
        <v>15</v>
      </c>
      <c r="L268">
        <v>3</v>
      </c>
    </row>
    <row r="269" spans="1:12">
      <c r="A269" t="s">
        <v>3</v>
      </c>
      <c r="B269" s="1">
        <v>43903</v>
      </c>
      <c r="C269">
        <v>11</v>
      </c>
      <c r="D269" s="11">
        <f t="shared" si="20"/>
        <v>4.7668076695325023</v>
      </c>
      <c r="E269" s="11">
        <f t="shared" si="21"/>
        <v>1.1134488249770786</v>
      </c>
      <c r="F269" s="11">
        <f t="shared" si="22"/>
        <v>5.4666686404015454</v>
      </c>
      <c r="G269" s="11">
        <f t="shared" si="23"/>
        <v>5.2179365899516217</v>
      </c>
      <c r="H269" s="11">
        <f t="shared" si="24"/>
        <v>5.5969578908841804</v>
      </c>
      <c r="I269">
        <v>6.1000000000000005</v>
      </c>
      <c r="J269">
        <v>4</v>
      </c>
      <c r="K269">
        <v>12</v>
      </c>
      <c r="L269">
        <v>4</v>
      </c>
    </row>
    <row r="270" spans="1:12">
      <c r="A270" t="s">
        <v>3</v>
      </c>
      <c r="B270" s="1">
        <v>43902</v>
      </c>
      <c r="C270">
        <v>7</v>
      </c>
      <c r="D270" s="11">
        <f t="shared" si="20"/>
        <v>3.2161593914918085</v>
      </c>
      <c r="E270" s="11">
        <f t="shared" si="21"/>
        <v>0.75124258070742655</v>
      </c>
      <c r="F270" s="11">
        <f t="shared" si="22"/>
        <v>3.6883547453311629</v>
      </c>
      <c r="G270" s="11">
        <f t="shared" si="23"/>
        <v>3.5205355305697692</v>
      </c>
      <c r="H270" s="11">
        <f t="shared" si="24"/>
        <v>3.7762607456567965</v>
      </c>
      <c r="I270">
        <v>3.9000000000000004</v>
      </c>
      <c r="J270">
        <v>4</v>
      </c>
      <c r="K270">
        <v>8</v>
      </c>
      <c r="L270">
        <v>4</v>
      </c>
    </row>
    <row r="271" spans="1:12">
      <c r="A271" t="s">
        <v>3</v>
      </c>
      <c r="B271" s="1">
        <v>43901</v>
      </c>
      <c r="C271">
        <v>3</v>
      </c>
      <c r="D271" s="11">
        <f t="shared" si="20"/>
        <v>1.8378053665667478</v>
      </c>
      <c r="E271" s="11">
        <f t="shared" si="21"/>
        <v>0.42928147468995803</v>
      </c>
      <c r="F271" s="11">
        <f t="shared" si="22"/>
        <v>2.1076312830463788</v>
      </c>
      <c r="G271" s="11">
        <f t="shared" si="23"/>
        <v>2.0117345888970108</v>
      </c>
      <c r="H271" s="11">
        <f t="shared" si="24"/>
        <v>2.1578632832324551</v>
      </c>
      <c r="I271">
        <v>1.7000000000000002</v>
      </c>
      <c r="J271">
        <v>3</v>
      </c>
      <c r="K271">
        <v>4</v>
      </c>
      <c r="L271">
        <v>2</v>
      </c>
    </row>
    <row r="272" spans="1:12">
      <c r="A272" t="s">
        <v>3</v>
      </c>
      <c r="B272" s="1">
        <v>43900</v>
      </c>
      <c r="C272">
        <v>1</v>
      </c>
      <c r="D272" s="11">
        <f t="shared" si="20"/>
        <v>1.0337655186937955</v>
      </c>
      <c r="E272" s="11">
        <f t="shared" si="21"/>
        <v>0.24147082951310139</v>
      </c>
      <c r="F272" s="11">
        <f t="shared" si="22"/>
        <v>1.1855425967135882</v>
      </c>
      <c r="G272" s="11">
        <f t="shared" si="23"/>
        <v>1.1316007062545685</v>
      </c>
      <c r="H272" s="11">
        <f t="shared" si="24"/>
        <v>1.213798096818256</v>
      </c>
      <c r="I272">
        <v>0.60000000000000009</v>
      </c>
      <c r="J272">
        <v>1</v>
      </c>
      <c r="K272">
        <v>1</v>
      </c>
      <c r="L272">
        <v>1</v>
      </c>
    </row>
    <row r="273" spans="1:12">
      <c r="A273" t="s">
        <v>3</v>
      </c>
      <c r="B273" s="1">
        <v>43899</v>
      </c>
      <c r="C273">
        <v>0</v>
      </c>
      <c r="D273" s="11">
        <f t="shared" si="20"/>
        <v>0.40201992393647606</v>
      </c>
      <c r="E273" s="11">
        <f t="shared" si="21"/>
        <v>9.3905322588428319E-2</v>
      </c>
      <c r="F273" s="11">
        <f t="shared" si="22"/>
        <v>0.46104434316639537</v>
      </c>
      <c r="G273" s="11">
        <f t="shared" si="23"/>
        <v>0.44006694132122115</v>
      </c>
      <c r="H273" s="11">
        <f t="shared" si="24"/>
        <v>0.47203259320709956</v>
      </c>
      <c r="I273">
        <v>0</v>
      </c>
      <c r="J273">
        <v>0</v>
      </c>
      <c r="K273">
        <v>0</v>
      </c>
      <c r="L273">
        <v>0</v>
      </c>
    </row>
    <row r="274" spans="1:12">
      <c r="A274" t="s">
        <v>3</v>
      </c>
      <c r="B274" s="1">
        <v>43898</v>
      </c>
      <c r="C274">
        <v>0</v>
      </c>
      <c r="D274" s="11">
        <f t="shared" si="20"/>
        <v>0.22972567082084347</v>
      </c>
      <c r="E274" s="11">
        <f t="shared" si="21"/>
        <v>5.3660184336244754E-2</v>
      </c>
      <c r="F274" s="11">
        <f t="shared" si="22"/>
        <v>0.26345391038079735</v>
      </c>
      <c r="G274" s="11">
        <f t="shared" si="23"/>
        <v>0.25146682361212636</v>
      </c>
      <c r="H274" s="11">
        <f t="shared" si="24"/>
        <v>0.26973291040405689</v>
      </c>
      <c r="I274">
        <v>0</v>
      </c>
      <c r="J274">
        <v>0</v>
      </c>
      <c r="K274">
        <v>0</v>
      </c>
      <c r="L274">
        <v>0</v>
      </c>
    </row>
    <row r="275" spans="1:12">
      <c r="A275" t="s">
        <v>3</v>
      </c>
      <c r="B275" s="1">
        <v>43897</v>
      </c>
      <c r="C275">
        <v>0</v>
      </c>
      <c r="D275" s="11">
        <f t="shared" si="20"/>
        <v>0.22972567082084347</v>
      </c>
      <c r="E275" s="11">
        <f t="shared" si="21"/>
        <v>5.3660184336244754E-2</v>
      </c>
      <c r="F275" s="11">
        <f t="shared" si="22"/>
        <v>0.26345391038079735</v>
      </c>
      <c r="G275" s="11">
        <f t="shared" si="23"/>
        <v>0.25146682361212636</v>
      </c>
      <c r="H275" s="11">
        <f t="shared" si="24"/>
        <v>0.26973291040405689</v>
      </c>
      <c r="I275">
        <v>0</v>
      </c>
      <c r="J275">
        <v>0</v>
      </c>
      <c r="K275">
        <v>0</v>
      </c>
      <c r="L275">
        <v>0</v>
      </c>
    </row>
    <row r="276" spans="1:12">
      <c r="A276" t="s">
        <v>3</v>
      </c>
      <c r="B276" s="1">
        <v>43896</v>
      </c>
      <c r="C276">
        <v>0</v>
      </c>
      <c r="D276" s="11">
        <f t="shared" si="20"/>
        <v>0.11486283541042173</v>
      </c>
      <c r="E276" s="11">
        <f t="shared" si="21"/>
        <v>2.6830092168122377E-2</v>
      </c>
      <c r="F276" s="11">
        <f t="shared" si="22"/>
        <v>0.13172695519039868</v>
      </c>
      <c r="G276" s="11">
        <f t="shared" si="23"/>
        <v>0.12573341180606318</v>
      </c>
      <c r="H276" s="11">
        <f t="shared" si="24"/>
        <v>0.13486645520202845</v>
      </c>
      <c r="I276">
        <v>0</v>
      </c>
      <c r="J276">
        <v>0</v>
      </c>
      <c r="K276">
        <v>0</v>
      </c>
      <c r="L276">
        <v>0</v>
      </c>
    </row>
    <row r="277" spans="1:12">
      <c r="A277" t="s">
        <v>3</v>
      </c>
      <c r="B277" s="1">
        <v>43895</v>
      </c>
      <c r="C277">
        <v>0</v>
      </c>
      <c r="D277" s="11">
        <f t="shared" si="20"/>
        <v>0.11486283541042173</v>
      </c>
      <c r="E277" s="11">
        <f t="shared" si="21"/>
        <v>2.6830092168122377E-2</v>
      </c>
      <c r="F277" s="11">
        <f t="shared" si="22"/>
        <v>0.13172695519039868</v>
      </c>
      <c r="G277" s="11">
        <f t="shared" si="23"/>
        <v>0.12573341180606318</v>
      </c>
      <c r="H277" s="11">
        <f t="shared" si="24"/>
        <v>0.13486645520202845</v>
      </c>
      <c r="I277">
        <v>0</v>
      </c>
      <c r="J277">
        <v>0</v>
      </c>
      <c r="K277">
        <v>0</v>
      </c>
      <c r="L277">
        <v>0</v>
      </c>
    </row>
    <row r="278" spans="1:12">
      <c r="A278" t="s">
        <v>3</v>
      </c>
      <c r="B278" s="1">
        <v>43894</v>
      </c>
      <c r="C278">
        <v>0</v>
      </c>
      <c r="D278" s="11">
        <f t="shared" si="20"/>
        <v>0.11486283541042173</v>
      </c>
      <c r="E278" s="11">
        <f t="shared" si="21"/>
        <v>2.6830092168122377E-2</v>
      </c>
      <c r="F278" s="11">
        <f t="shared" si="22"/>
        <v>0.13172695519039868</v>
      </c>
      <c r="G278" s="11">
        <f t="shared" si="23"/>
        <v>0.12573341180606318</v>
      </c>
      <c r="H278" s="11">
        <f t="shared" si="24"/>
        <v>0.13486645520202845</v>
      </c>
      <c r="I278">
        <v>0</v>
      </c>
      <c r="J278">
        <v>0</v>
      </c>
      <c r="K278">
        <v>0</v>
      </c>
      <c r="L278">
        <v>0</v>
      </c>
    </row>
    <row r="279" spans="1:12">
      <c r="A279" t="s">
        <v>3</v>
      </c>
      <c r="B279" s="1">
        <v>43893</v>
      </c>
      <c r="C279">
        <v>0</v>
      </c>
      <c r="D279" s="11">
        <f t="shared" si="20"/>
        <v>5.7431417705210867E-2</v>
      </c>
      <c r="E279" s="11">
        <f t="shared" si="21"/>
        <v>1.3415046084061188E-2</v>
      </c>
      <c r="F279" s="11">
        <f t="shared" si="22"/>
        <v>6.5863477595199338E-2</v>
      </c>
      <c r="G279" s="11">
        <f t="shared" si="23"/>
        <v>6.2866705903031589E-2</v>
      </c>
      <c r="H279" s="11">
        <f t="shared" si="24"/>
        <v>6.7433227601014223E-2</v>
      </c>
      <c r="I279">
        <v>0</v>
      </c>
      <c r="J279">
        <v>0</v>
      </c>
      <c r="K279">
        <v>0</v>
      </c>
      <c r="L279">
        <v>0</v>
      </c>
    </row>
    <row r="280" spans="1:12">
      <c r="A280" t="s">
        <v>3</v>
      </c>
      <c r="B280" s="1">
        <v>43892</v>
      </c>
      <c r="C280">
        <v>0</v>
      </c>
      <c r="D280" s="11">
        <f t="shared" si="20"/>
        <v>5.7431417705210867E-2</v>
      </c>
      <c r="E280" s="11">
        <f t="shared" si="21"/>
        <v>1.3415046084061188E-2</v>
      </c>
      <c r="F280" s="11">
        <f t="shared" si="22"/>
        <v>6.5863477595199338E-2</v>
      </c>
      <c r="G280" s="11">
        <f t="shared" si="23"/>
        <v>6.2866705903031589E-2</v>
      </c>
      <c r="H280" s="11">
        <f t="shared" si="24"/>
        <v>6.7433227601014223E-2</v>
      </c>
      <c r="I280">
        <v>0</v>
      </c>
      <c r="J280">
        <v>0</v>
      </c>
      <c r="K280">
        <v>0</v>
      </c>
      <c r="L280">
        <v>0</v>
      </c>
    </row>
    <row r="281" spans="1:12">
      <c r="A281" t="s">
        <v>3</v>
      </c>
      <c r="B281" s="1">
        <v>43891</v>
      </c>
      <c r="C281">
        <v>0</v>
      </c>
      <c r="D281" s="11">
        <f t="shared" si="20"/>
        <v>5.7431417705210867E-2</v>
      </c>
      <c r="E281" s="11">
        <f t="shared" si="21"/>
        <v>1.3415046084061188E-2</v>
      </c>
      <c r="F281" s="11">
        <f t="shared" si="22"/>
        <v>6.5863477595199338E-2</v>
      </c>
      <c r="G281" s="11">
        <f t="shared" si="23"/>
        <v>6.2866705903031589E-2</v>
      </c>
      <c r="H281" s="11">
        <f t="shared" si="24"/>
        <v>6.7433227601014223E-2</v>
      </c>
      <c r="I281">
        <v>0</v>
      </c>
      <c r="J281">
        <v>0</v>
      </c>
      <c r="K281">
        <v>0</v>
      </c>
      <c r="L281">
        <v>0</v>
      </c>
    </row>
    <row r="282" spans="1:12">
      <c r="A282" t="s">
        <v>3</v>
      </c>
      <c r="B282" s="1">
        <v>43890</v>
      </c>
      <c r="C282">
        <v>0</v>
      </c>
      <c r="D282" s="11">
        <f t="shared" si="20"/>
        <v>5.7431417705210867E-2</v>
      </c>
      <c r="E282" s="11">
        <f t="shared" si="21"/>
        <v>1.3415046084061188E-2</v>
      </c>
      <c r="F282" s="11">
        <f t="shared" si="22"/>
        <v>6.5863477595199338E-2</v>
      </c>
      <c r="G282" s="11">
        <f t="shared" si="23"/>
        <v>6.2866705903031589E-2</v>
      </c>
      <c r="H282" s="11">
        <f t="shared" si="24"/>
        <v>6.7433227601014223E-2</v>
      </c>
      <c r="I282">
        <v>0</v>
      </c>
      <c r="J282">
        <v>0</v>
      </c>
      <c r="K282">
        <v>0</v>
      </c>
      <c r="L282">
        <v>0</v>
      </c>
    </row>
    <row r="283" spans="1:12">
      <c r="A283" t="s">
        <v>3</v>
      </c>
      <c r="B283" s="1">
        <v>43889</v>
      </c>
      <c r="C283">
        <v>0</v>
      </c>
      <c r="D283" s="11">
        <f t="shared" si="20"/>
        <v>5.7431417705210867E-2</v>
      </c>
      <c r="E283" s="11">
        <f t="shared" si="21"/>
        <v>1.3415046084061188E-2</v>
      </c>
      <c r="F283" s="11">
        <f t="shared" si="22"/>
        <v>6.5863477595199338E-2</v>
      </c>
      <c r="G283" s="11">
        <f t="shared" si="23"/>
        <v>6.2866705903031589E-2</v>
      </c>
      <c r="H283" s="11">
        <f t="shared" si="24"/>
        <v>6.7433227601014223E-2</v>
      </c>
      <c r="I283">
        <v>0</v>
      </c>
      <c r="J283">
        <v>0</v>
      </c>
      <c r="K283">
        <v>0</v>
      </c>
      <c r="L283">
        <v>0</v>
      </c>
    </row>
    <row r="284" spans="1:12">
      <c r="A284" t="s">
        <v>3</v>
      </c>
      <c r="B284" s="1">
        <v>43888</v>
      </c>
      <c r="C284">
        <v>0</v>
      </c>
      <c r="D284" s="11">
        <f t="shared" si="20"/>
        <v>5.7431417705210867E-2</v>
      </c>
      <c r="E284" s="11">
        <f t="shared" si="21"/>
        <v>1.3415046084061188E-2</v>
      </c>
      <c r="F284" s="11">
        <f t="shared" si="22"/>
        <v>6.5863477595199338E-2</v>
      </c>
      <c r="G284" s="11">
        <f t="shared" si="23"/>
        <v>6.2866705903031589E-2</v>
      </c>
      <c r="H284" s="11">
        <f t="shared" si="24"/>
        <v>6.7433227601014223E-2</v>
      </c>
      <c r="I284">
        <v>0</v>
      </c>
      <c r="J284">
        <v>0</v>
      </c>
      <c r="K284">
        <v>0</v>
      </c>
      <c r="L284">
        <v>0</v>
      </c>
    </row>
    <row r="285" spans="1:12">
      <c r="A285" t="s">
        <v>3</v>
      </c>
      <c r="B285" s="1">
        <v>43887</v>
      </c>
      <c r="C285">
        <v>0</v>
      </c>
      <c r="D285" s="11">
        <f t="shared" si="20"/>
        <v>0</v>
      </c>
      <c r="E285" s="11">
        <f t="shared" si="21"/>
        <v>0</v>
      </c>
      <c r="F285" s="11">
        <f t="shared" si="22"/>
        <v>0</v>
      </c>
      <c r="G285" s="11">
        <f t="shared" si="23"/>
        <v>0</v>
      </c>
      <c r="H285" s="11">
        <f t="shared" si="24"/>
        <v>0</v>
      </c>
      <c r="I285">
        <v>0</v>
      </c>
      <c r="J285">
        <v>0</v>
      </c>
      <c r="K285">
        <v>0</v>
      </c>
      <c r="L285">
        <v>0</v>
      </c>
    </row>
    <row r="286" spans="1:12">
      <c r="A286" t="s">
        <v>3</v>
      </c>
      <c r="B286" s="1">
        <v>43886</v>
      </c>
      <c r="C286">
        <v>0</v>
      </c>
      <c r="D286" s="11">
        <f t="shared" si="20"/>
        <v>0</v>
      </c>
      <c r="E286" s="11">
        <f t="shared" si="21"/>
        <v>0</v>
      </c>
      <c r="F286" s="11">
        <f t="shared" si="22"/>
        <v>0</v>
      </c>
      <c r="G286" s="11">
        <f t="shared" si="23"/>
        <v>0</v>
      </c>
      <c r="H286" s="11">
        <f t="shared" si="24"/>
        <v>0</v>
      </c>
      <c r="I286">
        <v>0</v>
      </c>
      <c r="J286">
        <v>0</v>
      </c>
      <c r="K286">
        <v>0</v>
      </c>
      <c r="L286">
        <v>0</v>
      </c>
    </row>
    <row r="287" spans="1:12">
      <c r="A287" t="s">
        <v>3</v>
      </c>
      <c r="B287" s="1">
        <v>43885</v>
      </c>
      <c r="C287">
        <v>0</v>
      </c>
      <c r="D287" s="11">
        <f t="shared" si="20"/>
        <v>0</v>
      </c>
      <c r="E287" s="11">
        <f t="shared" si="21"/>
        <v>0</v>
      </c>
      <c r="F287" s="11">
        <f t="shared" si="22"/>
        <v>0</v>
      </c>
      <c r="G287" s="11">
        <f t="shared" si="23"/>
        <v>0</v>
      </c>
      <c r="H287" s="11">
        <f t="shared" si="24"/>
        <v>0</v>
      </c>
      <c r="I287">
        <v>0</v>
      </c>
      <c r="J287">
        <v>0</v>
      </c>
      <c r="K287">
        <v>0</v>
      </c>
      <c r="L287">
        <v>0</v>
      </c>
    </row>
    <row r="288" spans="1:12">
      <c r="A288" t="s">
        <v>3</v>
      </c>
      <c r="B288" s="1">
        <v>43884</v>
      </c>
      <c r="C288">
        <v>0</v>
      </c>
      <c r="D288" s="11">
        <f t="shared" si="20"/>
        <v>0</v>
      </c>
      <c r="E288" s="11">
        <f t="shared" si="21"/>
        <v>0</v>
      </c>
      <c r="F288" s="11">
        <f t="shared" si="22"/>
        <v>0</v>
      </c>
      <c r="G288" s="11">
        <f t="shared" si="23"/>
        <v>0</v>
      </c>
      <c r="H288" s="11">
        <f t="shared" si="24"/>
        <v>0</v>
      </c>
      <c r="I288">
        <v>0</v>
      </c>
      <c r="J288">
        <v>0</v>
      </c>
      <c r="K288">
        <v>0</v>
      </c>
      <c r="L288">
        <v>0</v>
      </c>
    </row>
    <row r="289" spans="1:12">
      <c r="A289" t="s">
        <v>3</v>
      </c>
      <c r="B289" s="1">
        <v>43883</v>
      </c>
      <c r="C289">
        <v>0</v>
      </c>
      <c r="D289" s="11">
        <f t="shared" si="20"/>
        <v>0</v>
      </c>
      <c r="E289" s="11">
        <f t="shared" si="21"/>
        <v>0</v>
      </c>
      <c r="F289" s="11">
        <f t="shared" si="22"/>
        <v>0</v>
      </c>
      <c r="G289" s="11">
        <f t="shared" si="23"/>
        <v>0</v>
      </c>
      <c r="H289" s="11">
        <f t="shared" si="24"/>
        <v>0</v>
      </c>
      <c r="I289">
        <v>0</v>
      </c>
      <c r="J289">
        <v>0</v>
      </c>
      <c r="K289">
        <v>0</v>
      </c>
      <c r="L289">
        <v>0</v>
      </c>
    </row>
    <row r="290" spans="1:12">
      <c r="A290" t="s">
        <v>3</v>
      </c>
      <c r="B290" s="1">
        <v>43882</v>
      </c>
      <c r="C290">
        <v>0</v>
      </c>
      <c r="D290" s="11">
        <f t="shared" si="20"/>
        <v>0</v>
      </c>
      <c r="E290" s="11">
        <f t="shared" si="21"/>
        <v>0</v>
      </c>
      <c r="F290" s="11">
        <f t="shared" si="22"/>
        <v>0</v>
      </c>
      <c r="G290" s="11">
        <f t="shared" si="23"/>
        <v>0</v>
      </c>
      <c r="H290" s="11">
        <f t="shared" si="24"/>
        <v>0</v>
      </c>
      <c r="I290">
        <v>0</v>
      </c>
      <c r="J290">
        <v>0</v>
      </c>
      <c r="K290">
        <v>0</v>
      </c>
      <c r="L290">
        <v>0</v>
      </c>
    </row>
    <row r="291" spans="1:12">
      <c r="A291" t="s">
        <v>3</v>
      </c>
      <c r="B291" s="1">
        <v>43881</v>
      </c>
      <c r="C291">
        <v>0</v>
      </c>
      <c r="D291" s="11">
        <f t="shared" si="20"/>
        <v>0</v>
      </c>
      <c r="E291" s="11">
        <f t="shared" si="21"/>
        <v>0</v>
      </c>
      <c r="F291" s="11">
        <f t="shared" si="22"/>
        <v>0</v>
      </c>
      <c r="G291" s="11">
        <f t="shared" si="23"/>
        <v>0</v>
      </c>
      <c r="H291" s="11">
        <f t="shared" si="24"/>
        <v>0</v>
      </c>
      <c r="I291">
        <v>0</v>
      </c>
      <c r="J291">
        <v>0</v>
      </c>
      <c r="K291">
        <v>0</v>
      </c>
      <c r="L291">
        <v>0</v>
      </c>
    </row>
    <row r="292" spans="1:12">
      <c r="A292" t="s">
        <v>3</v>
      </c>
      <c r="B292" s="1">
        <v>43880</v>
      </c>
      <c r="C292">
        <v>0</v>
      </c>
      <c r="D292" s="11">
        <f t="shared" si="20"/>
        <v>0</v>
      </c>
      <c r="E292" s="11">
        <f t="shared" si="21"/>
        <v>0</v>
      </c>
      <c r="F292" s="11">
        <f t="shared" si="22"/>
        <v>0</v>
      </c>
      <c r="G292" s="11">
        <f t="shared" si="23"/>
        <v>0</v>
      </c>
      <c r="H292" s="11">
        <f t="shared" si="24"/>
        <v>0</v>
      </c>
      <c r="I292">
        <v>0</v>
      </c>
      <c r="J292">
        <v>0</v>
      </c>
      <c r="K292">
        <v>0</v>
      </c>
      <c r="L292">
        <v>0</v>
      </c>
    </row>
    <row r="293" spans="1:12">
      <c r="A293" t="s">
        <v>3</v>
      </c>
      <c r="B293" s="1">
        <v>43879</v>
      </c>
      <c r="C293">
        <v>0</v>
      </c>
      <c r="D293" s="11">
        <f t="shared" si="20"/>
        <v>0</v>
      </c>
      <c r="E293" s="11">
        <f t="shared" si="21"/>
        <v>0</v>
      </c>
      <c r="F293" s="11">
        <f t="shared" si="22"/>
        <v>0</v>
      </c>
      <c r="G293" s="11">
        <f t="shared" si="23"/>
        <v>0</v>
      </c>
      <c r="H293" s="11">
        <f t="shared" si="24"/>
        <v>0</v>
      </c>
      <c r="I293">
        <v>0</v>
      </c>
      <c r="J293">
        <v>0</v>
      </c>
      <c r="K293">
        <v>0</v>
      </c>
      <c r="L293">
        <v>0</v>
      </c>
    </row>
    <row r="294" spans="1:12">
      <c r="A294" t="s">
        <v>3</v>
      </c>
      <c r="B294" s="1">
        <v>43878</v>
      </c>
      <c r="C294">
        <v>0</v>
      </c>
      <c r="D294" s="11">
        <f t="shared" si="20"/>
        <v>0</v>
      </c>
      <c r="E294" s="11">
        <f t="shared" si="21"/>
        <v>0</v>
      </c>
      <c r="F294" s="11">
        <f t="shared" si="22"/>
        <v>0</v>
      </c>
      <c r="G294" s="11">
        <f t="shared" si="23"/>
        <v>0</v>
      </c>
      <c r="H294" s="11">
        <f t="shared" si="24"/>
        <v>0</v>
      </c>
      <c r="I294">
        <v>0</v>
      </c>
      <c r="J294">
        <v>0</v>
      </c>
      <c r="K294">
        <v>0</v>
      </c>
      <c r="L294">
        <v>0</v>
      </c>
    </row>
    <row r="295" spans="1:12">
      <c r="A295" t="s">
        <v>3</v>
      </c>
      <c r="B295" s="1">
        <v>43877</v>
      </c>
      <c r="C295">
        <v>0</v>
      </c>
      <c r="D295" s="11">
        <f t="shared" si="20"/>
        <v>0</v>
      </c>
      <c r="E295" s="11">
        <f t="shared" si="21"/>
        <v>0</v>
      </c>
      <c r="F295" s="11">
        <f t="shared" si="22"/>
        <v>0</v>
      </c>
      <c r="G295" s="11">
        <f t="shared" si="23"/>
        <v>0</v>
      </c>
      <c r="H295" s="11">
        <f t="shared" si="24"/>
        <v>0</v>
      </c>
      <c r="I295">
        <v>0</v>
      </c>
      <c r="J295">
        <v>0</v>
      </c>
      <c r="K295">
        <v>0</v>
      </c>
      <c r="L295">
        <v>0</v>
      </c>
    </row>
    <row r="296" spans="1:12">
      <c r="A296" t="s">
        <v>3</v>
      </c>
      <c r="B296" s="1">
        <v>43876</v>
      </c>
      <c r="C296">
        <v>0</v>
      </c>
      <c r="D296" s="11">
        <f t="shared" si="20"/>
        <v>0</v>
      </c>
      <c r="E296" s="11">
        <f t="shared" si="21"/>
        <v>0</v>
      </c>
      <c r="F296" s="11">
        <f t="shared" si="22"/>
        <v>0</v>
      </c>
      <c r="G296" s="11">
        <f t="shared" si="23"/>
        <v>0</v>
      </c>
      <c r="H296" s="11">
        <f t="shared" si="24"/>
        <v>0</v>
      </c>
      <c r="I296">
        <v>0</v>
      </c>
      <c r="J296">
        <v>0</v>
      </c>
      <c r="K296">
        <v>0</v>
      </c>
      <c r="L296">
        <v>0</v>
      </c>
    </row>
    <row r="297" spans="1:12">
      <c r="A297" t="s">
        <v>3</v>
      </c>
      <c r="B297" s="1">
        <v>43875</v>
      </c>
      <c r="C297">
        <v>0</v>
      </c>
      <c r="D297" s="11">
        <f t="shared" si="20"/>
        <v>0</v>
      </c>
      <c r="E297" s="11">
        <f t="shared" si="21"/>
        <v>0</v>
      </c>
      <c r="F297" s="11">
        <f t="shared" si="22"/>
        <v>0</v>
      </c>
      <c r="G297" s="11">
        <f t="shared" si="23"/>
        <v>0</v>
      </c>
      <c r="H297" s="11">
        <f t="shared" si="24"/>
        <v>0</v>
      </c>
      <c r="I297">
        <v>0</v>
      </c>
      <c r="J297">
        <v>0</v>
      </c>
      <c r="K297">
        <v>0</v>
      </c>
      <c r="L297">
        <v>0</v>
      </c>
    </row>
    <row r="298" spans="1:12">
      <c r="A298" t="s">
        <v>3</v>
      </c>
      <c r="B298" s="1">
        <v>43874</v>
      </c>
      <c r="C298">
        <v>0</v>
      </c>
      <c r="D298" s="11">
        <f t="shared" si="20"/>
        <v>0</v>
      </c>
      <c r="E298" s="11">
        <f t="shared" si="21"/>
        <v>0</v>
      </c>
      <c r="F298" s="11">
        <f t="shared" si="22"/>
        <v>0</v>
      </c>
      <c r="G298" s="11">
        <f t="shared" si="23"/>
        <v>0</v>
      </c>
      <c r="H298" s="11">
        <f t="shared" si="24"/>
        <v>0</v>
      </c>
      <c r="I298">
        <v>0</v>
      </c>
      <c r="J298">
        <v>0</v>
      </c>
      <c r="K298">
        <v>0</v>
      </c>
      <c r="L298">
        <v>0</v>
      </c>
    </row>
    <row r="299" spans="1:12">
      <c r="A299" t="s">
        <v>4</v>
      </c>
      <c r="B299" s="1">
        <v>43972</v>
      </c>
      <c r="C299">
        <v>1953</v>
      </c>
      <c r="D299" s="11">
        <f t="shared" si="20"/>
        <v>1486.1656216469264</v>
      </c>
      <c r="E299" s="11">
        <f t="shared" si="21"/>
        <v>86.278048545094819</v>
      </c>
      <c r="F299" s="11">
        <f t="shared" si="22"/>
        <v>3384.3797809880421</v>
      </c>
      <c r="G299" s="11">
        <f t="shared" si="23"/>
        <v>1610.4616010897823</v>
      </c>
      <c r="H299" s="11">
        <f t="shared" si="24"/>
        <v>2458.9517161670974</v>
      </c>
      <c r="I299">
        <v>536.20000000000005</v>
      </c>
      <c r="J299">
        <v>0</v>
      </c>
      <c r="K299">
        <v>7077</v>
      </c>
      <c r="L299">
        <v>0</v>
      </c>
    </row>
    <row r="300" spans="1:12">
      <c r="A300" t="s">
        <v>4</v>
      </c>
      <c r="B300" s="1">
        <v>43971</v>
      </c>
      <c r="C300">
        <v>1953</v>
      </c>
      <c r="D300" s="11">
        <f t="shared" si="20"/>
        <v>1486.1656216469264</v>
      </c>
      <c r="E300" s="11">
        <f t="shared" si="21"/>
        <v>86.278048545094819</v>
      </c>
      <c r="F300" s="11">
        <f t="shared" si="22"/>
        <v>3384.3797809880421</v>
      </c>
      <c r="G300" s="11">
        <f t="shared" si="23"/>
        <v>1610.4616010897823</v>
      </c>
      <c r="H300" s="11">
        <f t="shared" si="24"/>
        <v>2458.9517161670974</v>
      </c>
      <c r="I300">
        <v>536.20000000000005</v>
      </c>
      <c r="J300">
        <v>2</v>
      </c>
      <c r="K300">
        <v>7077</v>
      </c>
      <c r="L300">
        <v>0</v>
      </c>
    </row>
    <row r="301" spans="1:12">
      <c r="A301" t="s">
        <v>4</v>
      </c>
      <c r="B301" s="1">
        <v>43970</v>
      </c>
      <c r="C301">
        <v>1953</v>
      </c>
      <c r="D301" s="11">
        <f t="shared" si="20"/>
        <v>1485.8165106246934</v>
      </c>
      <c r="E301" s="11">
        <f t="shared" si="21"/>
        <v>86.257781209284374</v>
      </c>
      <c r="F301" s="11">
        <f t="shared" si="22"/>
        <v>3383.5847657705208</v>
      </c>
      <c r="G301" s="11">
        <f t="shared" si="23"/>
        <v>1610.0832920455987</v>
      </c>
      <c r="H301" s="11">
        <f t="shared" si="24"/>
        <v>2458.3740906758671</v>
      </c>
      <c r="I301">
        <v>536.20000000000005</v>
      </c>
      <c r="J301">
        <v>109</v>
      </c>
      <c r="K301">
        <v>7075</v>
      </c>
      <c r="L301">
        <v>12</v>
      </c>
    </row>
    <row r="302" spans="1:12">
      <c r="A302" t="s">
        <v>4</v>
      </c>
      <c r="B302" s="1">
        <v>43969</v>
      </c>
      <c r="C302">
        <v>1941</v>
      </c>
      <c r="D302" s="11">
        <f t="shared" si="20"/>
        <v>1477.6705867725841</v>
      </c>
      <c r="E302" s="11">
        <f t="shared" si="21"/>
        <v>85.784876707040482</v>
      </c>
      <c r="F302" s="11">
        <f t="shared" si="22"/>
        <v>3365.0344106950242</v>
      </c>
      <c r="G302" s="11">
        <f t="shared" si="23"/>
        <v>1601.256081014647</v>
      </c>
      <c r="H302" s="11">
        <f t="shared" si="24"/>
        <v>2444.896162547162</v>
      </c>
      <c r="I302">
        <v>532.9</v>
      </c>
      <c r="J302">
        <v>106</v>
      </c>
      <c r="K302">
        <v>6966</v>
      </c>
      <c r="L302">
        <v>9</v>
      </c>
    </row>
    <row r="303" spans="1:12">
      <c r="A303" t="s">
        <v>4</v>
      </c>
      <c r="B303" s="1">
        <v>43968</v>
      </c>
      <c r="C303">
        <v>1932</v>
      </c>
      <c r="D303" s="11">
        <f t="shared" si="20"/>
        <v>1460.3314060016664</v>
      </c>
      <c r="E303" s="11">
        <f t="shared" si="21"/>
        <v>84.778265695121362</v>
      </c>
      <c r="F303" s="11">
        <f t="shared" si="22"/>
        <v>3325.5486548914682</v>
      </c>
      <c r="G303" s="11">
        <f t="shared" si="23"/>
        <v>1582.4667318201925</v>
      </c>
      <c r="H303" s="11">
        <f t="shared" si="24"/>
        <v>2416.2074298160605</v>
      </c>
      <c r="I303">
        <v>530.4</v>
      </c>
      <c r="J303">
        <v>94</v>
      </c>
      <c r="K303">
        <v>6860</v>
      </c>
      <c r="L303">
        <v>7</v>
      </c>
    </row>
    <row r="304" spans="1:12">
      <c r="A304" t="s">
        <v>4</v>
      </c>
      <c r="B304" s="1">
        <v>43967</v>
      </c>
      <c r="C304">
        <v>1925</v>
      </c>
      <c r="D304" s="11">
        <f t="shared" si="20"/>
        <v>1447.4142981790362</v>
      </c>
      <c r="E304" s="11">
        <f t="shared" si="21"/>
        <v>84.028374270134634</v>
      </c>
      <c r="F304" s="11">
        <f t="shared" si="22"/>
        <v>3296.1330918431813</v>
      </c>
      <c r="G304" s="11">
        <f t="shared" si="23"/>
        <v>1568.4692971853976</v>
      </c>
      <c r="H304" s="11">
        <f t="shared" si="24"/>
        <v>2394.8352866405417</v>
      </c>
      <c r="I304">
        <v>528.5</v>
      </c>
      <c r="J304">
        <v>146</v>
      </c>
      <c r="K304">
        <v>6766</v>
      </c>
      <c r="L304">
        <v>10</v>
      </c>
    </row>
    <row r="305" spans="1:12">
      <c r="A305" t="s">
        <v>4</v>
      </c>
      <c r="B305" s="1">
        <v>43966</v>
      </c>
      <c r="C305">
        <v>1915</v>
      </c>
      <c r="D305" s="11">
        <f t="shared" si="20"/>
        <v>1429.2605250229074</v>
      </c>
      <c r="E305" s="11">
        <f t="shared" si="21"/>
        <v>82.97447280799112</v>
      </c>
      <c r="F305" s="11">
        <f t="shared" si="22"/>
        <v>3254.7923005320749</v>
      </c>
      <c r="G305" s="11">
        <f t="shared" si="23"/>
        <v>1548.797226887848</v>
      </c>
      <c r="H305" s="11">
        <f t="shared" si="24"/>
        <v>2364.7987610965697</v>
      </c>
      <c r="I305">
        <v>525.70000000000005</v>
      </c>
      <c r="J305">
        <v>177</v>
      </c>
      <c r="K305">
        <v>6620</v>
      </c>
      <c r="L305">
        <v>16</v>
      </c>
    </row>
    <row r="306" spans="1:12">
      <c r="A306" t="s">
        <v>4</v>
      </c>
      <c r="B306" s="1">
        <v>43965</v>
      </c>
      <c r="C306">
        <v>1899</v>
      </c>
      <c r="D306" s="11">
        <f t="shared" si="20"/>
        <v>1409.1284560741237</v>
      </c>
      <c r="E306" s="11">
        <f t="shared" si="21"/>
        <v>81.805723109588385</v>
      </c>
      <c r="F306" s="11">
        <f t="shared" si="22"/>
        <v>3208.9464229883488</v>
      </c>
      <c r="G306" s="11">
        <f t="shared" si="23"/>
        <v>1526.9814053399243</v>
      </c>
      <c r="H306" s="11">
        <f t="shared" si="24"/>
        <v>2331.4890244356266</v>
      </c>
      <c r="I306">
        <v>521.30000000000007</v>
      </c>
      <c r="J306">
        <v>81</v>
      </c>
      <c r="K306">
        <v>6443</v>
      </c>
      <c r="L306">
        <v>7</v>
      </c>
    </row>
    <row r="307" spans="1:12">
      <c r="A307" t="s">
        <v>4</v>
      </c>
      <c r="B307" s="1">
        <v>43964</v>
      </c>
      <c r="C307">
        <v>1892</v>
      </c>
      <c r="D307" s="11">
        <f t="shared" si="20"/>
        <v>1395.1640151847939</v>
      </c>
      <c r="E307" s="11">
        <f t="shared" si="21"/>
        <v>80.995029677170294</v>
      </c>
      <c r="F307" s="11">
        <f t="shared" si="22"/>
        <v>3177.1458142874981</v>
      </c>
      <c r="G307" s="11">
        <f t="shared" si="23"/>
        <v>1511.8490435725785</v>
      </c>
      <c r="H307" s="11">
        <f t="shared" si="24"/>
        <v>2308.3840047864173</v>
      </c>
      <c r="I307">
        <v>519.4</v>
      </c>
      <c r="J307">
        <v>122</v>
      </c>
      <c r="K307">
        <v>6362</v>
      </c>
      <c r="L307">
        <v>8</v>
      </c>
    </row>
    <row r="308" spans="1:12">
      <c r="A308" t="s">
        <v>4</v>
      </c>
      <c r="B308" s="1">
        <v>43963</v>
      </c>
      <c r="C308">
        <v>1884</v>
      </c>
      <c r="D308" s="11">
        <f t="shared" si="20"/>
        <v>1379.1049081620645</v>
      </c>
      <c r="E308" s="11">
        <f t="shared" si="21"/>
        <v>80.062732229889491</v>
      </c>
      <c r="F308" s="11">
        <f t="shared" si="22"/>
        <v>3140.5751142815193</v>
      </c>
      <c r="G308" s="11">
        <f t="shared" si="23"/>
        <v>1494.4468275401307</v>
      </c>
      <c r="H308" s="11">
        <f t="shared" si="24"/>
        <v>2281.8132321898265</v>
      </c>
      <c r="I308">
        <v>517.20000000000005</v>
      </c>
      <c r="J308">
        <v>103</v>
      </c>
      <c r="K308">
        <v>6240</v>
      </c>
      <c r="L308">
        <v>13</v>
      </c>
    </row>
    <row r="309" spans="1:12">
      <c r="A309" t="s">
        <v>4</v>
      </c>
      <c r="B309" s="1">
        <v>43962</v>
      </c>
      <c r="C309">
        <v>1871</v>
      </c>
      <c r="D309" s="11">
        <f t="shared" si="20"/>
        <v>1363.1621714800797</v>
      </c>
      <c r="E309" s="11">
        <f t="shared" si="21"/>
        <v>79.137190561212179</v>
      </c>
      <c r="F309" s="11">
        <f t="shared" si="22"/>
        <v>3104.2694193480484</v>
      </c>
      <c r="G309" s="11">
        <f t="shared" si="23"/>
        <v>1477.1707145224109</v>
      </c>
      <c r="H309" s="11">
        <f t="shared" si="24"/>
        <v>2255.4350014236456</v>
      </c>
      <c r="I309">
        <v>513.70000000000005</v>
      </c>
      <c r="J309">
        <v>73</v>
      </c>
      <c r="K309">
        <v>6137</v>
      </c>
      <c r="L309">
        <v>11</v>
      </c>
    </row>
    <row r="310" spans="1:12">
      <c r="A310" t="s">
        <v>4</v>
      </c>
      <c r="B310" s="1">
        <v>43961</v>
      </c>
      <c r="C310">
        <v>1860</v>
      </c>
      <c r="D310" s="11">
        <f t="shared" si="20"/>
        <v>1343.3792135535291</v>
      </c>
      <c r="E310" s="11">
        <f t="shared" si="21"/>
        <v>77.988708198619889</v>
      </c>
      <c r="F310" s="11">
        <f t="shared" si="22"/>
        <v>3059.218557021843</v>
      </c>
      <c r="G310" s="11">
        <f t="shared" si="23"/>
        <v>1455.7332020186709</v>
      </c>
      <c r="H310" s="11">
        <f t="shared" si="24"/>
        <v>2222.7028902539328</v>
      </c>
      <c r="I310">
        <v>510.6</v>
      </c>
      <c r="J310">
        <v>190</v>
      </c>
      <c r="K310">
        <v>6064</v>
      </c>
      <c r="L310">
        <v>14</v>
      </c>
    </row>
    <row r="311" spans="1:12">
      <c r="A311" t="s">
        <v>4</v>
      </c>
      <c r="B311" s="1">
        <v>43960</v>
      </c>
      <c r="C311">
        <v>1846</v>
      </c>
      <c r="D311" s="11">
        <f t="shared" si="20"/>
        <v>1331.858549819832</v>
      </c>
      <c r="E311" s="11">
        <f t="shared" si="21"/>
        <v>77.319886116874969</v>
      </c>
      <c r="F311" s="11">
        <f t="shared" si="22"/>
        <v>3032.9830548436412</v>
      </c>
      <c r="G311" s="11">
        <f t="shared" si="23"/>
        <v>1443.2490035606106</v>
      </c>
      <c r="H311" s="11">
        <f t="shared" si="24"/>
        <v>2203.6412490433349</v>
      </c>
      <c r="I311">
        <v>506.8</v>
      </c>
      <c r="J311">
        <v>63</v>
      </c>
      <c r="K311">
        <v>5874</v>
      </c>
      <c r="L311">
        <v>10</v>
      </c>
    </row>
    <row r="312" spans="1:12">
      <c r="A312" t="s">
        <v>4</v>
      </c>
      <c r="B312" s="1">
        <v>43959</v>
      </c>
      <c r="C312">
        <v>1836</v>
      </c>
      <c r="D312" s="11">
        <f t="shared" si="20"/>
        <v>1317.4286275675245</v>
      </c>
      <c r="E312" s="11">
        <f t="shared" si="21"/>
        <v>76.482169570042942</v>
      </c>
      <c r="F312" s="11">
        <f t="shared" si="22"/>
        <v>3000.1224258527618</v>
      </c>
      <c r="G312" s="11">
        <f t="shared" si="23"/>
        <v>1427.6122297343534</v>
      </c>
      <c r="H312" s="11">
        <f t="shared" si="24"/>
        <v>2179.7660620724855</v>
      </c>
      <c r="I312">
        <v>504.1</v>
      </c>
      <c r="J312">
        <v>92</v>
      </c>
      <c r="K312">
        <v>5811</v>
      </c>
      <c r="L312">
        <v>9</v>
      </c>
    </row>
    <row r="313" spans="1:12">
      <c r="A313" t="s">
        <v>4</v>
      </c>
      <c r="B313" s="1">
        <v>43958</v>
      </c>
      <c r="C313">
        <v>1827</v>
      </c>
      <c r="D313" s="11">
        <f t="shared" si="20"/>
        <v>1305.7915934930829</v>
      </c>
      <c r="E313" s="11">
        <f t="shared" si="21"/>
        <v>75.806591709694544</v>
      </c>
      <c r="F313" s="11">
        <f t="shared" si="22"/>
        <v>2973.621918602053</v>
      </c>
      <c r="G313" s="11">
        <f t="shared" si="23"/>
        <v>1415.0019282615651</v>
      </c>
      <c r="H313" s="11">
        <f t="shared" si="24"/>
        <v>2160.5118790314777</v>
      </c>
      <c r="I313">
        <v>501.6</v>
      </c>
      <c r="J313">
        <v>94</v>
      </c>
      <c r="K313">
        <v>5719</v>
      </c>
      <c r="L313">
        <v>17</v>
      </c>
    </row>
    <row r="314" spans="1:12">
      <c r="A314" t="s">
        <v>4</v>
      </c>
      <c r="B314" s="1">
        <v>43957</v>
      </c>
      <c r="C314">
        <v>1810</v>
      </c>
      <c r="D314" s="11">
        <f t="shared" si="20"/>
        <v>1286.5904872702545</v>
      </c>
      <c r="E314" s="11">
        <f t="shared" si="21"/>
        <v>74.691888240119667</v>
      </c>
      <c r="F314" s="11">
        <f t="shared" si="22"/>
        <v>2929.8960816383833</v>
      </c>
      <c r="G314" s="11">
        <f t="shared" si="23"/>
        <v>1394.1949308314645</v>
      </c>
      <c r="H314" s="11">
        <f t="shared" si="24"/>
        <v>2128.742477013815</v>
      </c>
      <c r="I314">
        <v>496.90000000000003</v>
      </c>
      <c r="J314">
        <v>112</v>
      </c>
      <c r="K314">
        <v>5625</v>
      </c>
      <c r="L314">
        <v>11</v>
      </c>
    </row>
    <row r="315" spans="1:12">
      <c r="A315" t="s">
        <v>4</v>
      </c>
      <c r="B315" s="1">
        <v>43956</v>
      </c>
      <c r="C315">
        <v>1799</v>
      </c>
      <c r="D315" s="11">
        <f t="shared" si="20"/>
        <v>1267.389381047426</v>
      </c>
      <c r="E315" s="11">
        <f t="shared" si="21"/>
        <v>73.577184770544804</v>
      </c>
      <c r="F315" s="11">
        <f t="shared" si="22"/>
        <v>2886.1702446747136</v>
      </c>
      <c r="G315" s="11">
        <f t="shared" si="23"/>
        <v>1373.3879334013639</v>
      </c>
      <c r="H315" s="11">
        <f t="shared" si="24"/>
        <v>2096.9730749961523</v>
      </c>
      <c r="I315">
        <v>493.90000000000003</v>
      </c>
      <c r="J315">
        <v>102</v>
      </c>
      <c r="K315">
        <v>5513</v>
      </c>
      <c r="L315">
        <v>7</v>
      </c>
    </row>
    <row r="316" spans="1:12">
      <c r="A316" t="s">
        <v>4</v>
      </c>
      <c r="B316" s="1">
        <v>43955</v>
      </c>
      <c r="C316">
        <v>1792</v>
      </c>
      <c r="D316" s="11">
        <f t="shared" si="20"/>
        <v>1248.8864968690639</v>
      </c>
      <c r="E316" s="11">
        <f t="shared" si="21"/>
        <v>72.503015972590845</v>
      </c>
      <c r="F316" s="11">
        <f t="shared" si="22"/>
        <v>2844.0344381460864</v>
      </c>
      <c r="G316" s="11">
        <f t="shared" si="23"/>
        <v>1353.3375540596307</v>
      </c>
      <c r="H316" s="11">
        <f t="shared" si="24"/>
        <v>2066.3589239609501</v>
      </c>
      <c r="I316">
        <v>492</v>
      </c>
      <c r="J316">
        <v>96</v>
      </c>
      <c r="K316">
        <v>5411</v>
      </c>
      <c r="L316">
        <v>7</v>
      </c>
    </row>
    <row r="317" spans="1:12">
      <c r="A317" t="s">
        <v>4</v>
      </c>
      <c r="B317" s="1">
        <v>43954</v>
      </c>
      <c r="C317">
        <v>1785</v>
      </c>
      <c r="D317" s="11">
        <f t="shared" si="20"/>
        <v>1233.9910932537787</v>
      </c>
      <c r="E317" s="11">
        <f t="shared" si="21"/>
        <v>71.638276311344882</v>
      </c>
      <c r="F317" s="11">
        <f t="shared" si="22"/>
        <v>2810.1137888651788</v>
      </c>
      <c r="G317" s="11">
        <f t="shared" si="23"/>
        <v>1337.1963681744619</v>
      </c>
      <c r="H317" s="11">
        <f t="shared" si="24"/>
        <v>2041.71356966846</v>
      </c>
      <c r="I317">
        <v>490.1</v>
      </c>
      <c r="J317">
        <v>49</v>
      </c>
      <c r="K317">
        <v>5315</v>
      </c>
      <c r="L317">
        <v>8</v>
      </c>
    </row>
    <row r="318" spans="1:12">
      <c r="A318" t="s">
        <v>4</v>
      </c>
      <c r="B318" s="1">
        <v>43953</v>
      </c>
      <c r="C318">
        <v>1777</v>
      </c>
      <c r="D318" s="11">
        <f t="shared" si="20"/>
        <v>1223.0522812238037</v>
      </c>
      <c r="E318" s="11">
        <f t="shared" si="21"/>
        <v>71.003233122617374</v>
      </c>
      <c r="F318" s="11">
        <f t="shared" si="22"/>
        <v>2785.2033120495121</v>
      </c>
      <c r="G318" s="11">
        <f t="shared" si="23"/>
        <v>1325.3426847900409</v>
      </c>
      <c r="H318" s="11">
        <f t="shared" si="24"/>
        <v>2023.6146376099127</v>
      </c>
      <c r="I318">
        <v>487.90000000000003</v>
      </c>
      <c r="J318">
        <v>112</v>
      </c>
      <c r="K318">
        <v>5266</v>
      </c>
      <c r="L318">
        <v>19</v>
      </c>
    </row>
    <row r="319" spans="1:12">
      <c r="A319" t="s">
        <v>4</v>
      </c>
      <c r="B319" s="1">
        <v>43952</v>
      </c>
      <c r="C319">
        <v>1758</v>
      </c>
      <c r="D319" s="11">
        <f t="shared" si="20"/>
        <v>1203.6184343194864</v>
      </c>
      <c r="E319" s="11">
        <f t="shared" si="21"/>
        <v>69.875018095835543</v>
      </c>
      <c r="F319" s="11">
        <f t="shared" si="22"/>
        <v>2740.9474649408285</v>
      </c>
      <c r="G319" s="11">
        <f t="shared" si="23"/>
        <v>1304.2834813304846</v>
      </c>
      <c r="H319" s="11">
        <f t="shared" si="24"/>
        <v>1991.4601519314299</v>
      </c>
      <c r="I319">
        <v>482.6</v>
      </c>
      <c r="J319">
        <v>144</v>
      </c>
      <c r="K319">
        <v>5154</v>
      </c>
      <c r="L319">
        <v>25</v>
      </c>
    </row>
    <row r="320" spans="1:12">
      <c r="A320" t="s">
        <v>4</v>
      </c>
      <c r="B320" s="1">
        <v>43951</v>
      </c>
      <c r="C320">
        <v>1733</v>
      </c>
      <c r="D320" s="11">
        <f t="shared" si="20"/>
        <v>1185.2319204818689</v>
      </c>
      <c r="E320" s="11">
        <f t="shared" si="21"/>
        <v>68.807605076485061</v>
      </c>
      <c r="F320" s="11">
        <f t="shared" si="22"/>
        <v>2699.0766634847082</v>
      </c>
      <c r="G320" s="11">
        <f t="shared" si="23"/>
        <v>1284.3592050034792</v>
      </c>
      <c r="H320" s="11">
        <f t="shared" si="24"/>
        <v>1961.0385427266376</v>
      </c>
      <c r="I320">
        <v>475.8</v>
      </c>
      <c r="J320">
        <v>122</v>
      </c>
      <c r="K320">
        <v>5010</v>
      </c>
      <c r="L320">
        <v>31</v>
      </c>
    </row>
    <row r="321" spans="1:12">
      <c r="A321" t="s">
        <v>4</v>
      </c>
      <c r="B321" s="1">
        <v>43950</v>
      </c>
      <c r="C321">
        <v>1702</v>
      </c>
      <c r="D321" s="11">
        <f t="shared" si="20"/>
        <v>1162.8888150589412</v>
      </c>
      <c r="E321" s="11">
        <f t="shared" si="21"/>
        <v>67.510495584616123</v>
      </c>
      <c r="F321" s="11">
        <f t="shared" si="22"/>
        <v>2648.1956895633471</v>
      </c>
      <c r="G321" s="11">
        <f t="shared" si="23"/>
        <v>1260.1474261757257</v>
      </c>
      <c r="H321" s="11">
        <f t="shared" si="24"/>
        <v>1924.0705112879027</v>
      </c>
      <c r="I321">
        <v>467.3</v>
      </c>
      <c r="J321">
        <v>95</v>
      </c>
      <c r="K321">
        <v>4888</v>
      </c>
      <c r="L321">
        <v>11</v>
      </c>
    </row>
    <row r="322" spans="1:12">
      <c r="A322" t="s">
        <v>4</v>
      </c>
      <c r="B322" s="1">
        <v>43949</v>
      </c>
      <c r="C322">
        <v>1691</v>
      </c>
      <c r="D322" s="11">
        <f t="shared" ref="D322:D385" si="25">SUMIFS(CasesHB,HB,"Wales",SpecDate,B322)*SUMIFS(Pop,Area,A322)</f>
        <v>1143.9204495176014</v>
      </c>
      <c r="E322" s="11">
        <f t="shared" ref="E322:E385" si="26">SUMIFS(CasesHB,HB,"Wales",SpecDate,B322)*SUMIFS(AreaKm2,Area,A322)</f>
        <v>66.409303672248228</v>
      </c>
      <c r="F322" s="11">
        <f t="shared" ref="F322:F385" si="27">SUMIFS(CasesHB,HB,"Wales",SpecDate,B322)*SUMIFS(PopKm2,Area,A322)</f>
        <v>2604.9998627446912</v>
      </c>
      <c r="G322" s="11">
        <f t="shared" ref="G322:G385" si="28">SUMIFS(CasesHB,HB,"Wales",SpecDate,B322)*SUMIFS(PopKm2SRT,Area,A322)</f>
        <v>1239.592634775081</v>
      </c>
      <c r="H322" s="11">
        <f t="shared" ref="H322:H385" si="29">SUMIFS(CasesHB,HB,"Wales",SpecDate,B322)*SUMIFS(PopSRTKm2,Area,A322)</f>
        <v>1892.6861929310601</v>
      </c>
      <c r="I322">
        <v>464.20000000000005</v>
      </c>
      <c r="J322">
        <v>126</v>
      </c>
      <c r="K322">
        <v>4793</v>
      </c>
      <c r="L322">
        <v>25</v>
      </c>
    </row>
    <row r="323" spans="1:12">
      <c r="A323" t="s">
        <v>4</v>
      </c>
      <c r="B323" s="1">
        <v>43948</v>
      </c>
      <c r="C323">
        <v>1666</v>
      </c>
      <c r="D323" s="11">
        <f t="shared" si="25"/>
        <v>1126.9303797689167</v>
      </c>
      <c r="E323" s="11">
        <f t="shared" si="26"/>
        <v>65.422959996139554</v>
      </c>
      <c r="F323" s="11">
        <f t="shared" si="27"/>
        <v>2566.309122158656</v>
      </c>
      <c r="G323" s="11">
        <f t="shared" si="28"/>
        <v>1221.1815946248103</v>
      </c>
      <c r="H323" s="11">
        <f t="shared" si="29"/>
        <v>1864.5750856911889</v>
      </c>
      <c r="I323">
        <v>457.40000000000003</v>
      </c>
      <c r="J323">
        <v>83</v>
      </c>
      <c r="K323">
        <v>4667</v>
      </c>
      <c r="L323">
        <v>14</v>
      </c>
    </row>
    <row r="324" spans="1:12">
      <c r="A324" t="s">
        <v>4</v>
      </c>
      <c r="B324" s="1">
        <v>43947</v>
      </c>
      <c r="C324">
        <v>1652</v>
      </c>
      <c r="D324" s="11">
        <f t="shared" si="25"/>
        <v>1107.8456438868327</v>
      </c>
      <c r="E324" s="11">
        <f t="shared" si="26"/>
        <v>64.315012305168167</v>
      </c>
      <c r="F324" s="11">
        <f t="shared" si="27"/>
        <v>2522.8482902674937</v>
      </c>
      <c r="G324" s="11">
        <f t="shared" si="28"/>
        <v>1200.5007002094376</v>
      </c>
      <c r="H324" s="11">
        <f t="shared" si="29"/>
        <v>1832.9982255039363</v>
      </c>
      <c r="I324">
        <v>453.5</v>
      </c>
      <c r="J324">
        <v>75</v>
      </c>
      <c r="K324">
        <v>4584</v>
      </c>
      <c r="L324">
        <v>14</v>
      </c>
    </row>
    <row r="325" spans="1:12">
      <c r="A325" t="s">
        <v>4</v>
      </c>
      <c r="B325" s="1">
        <v>43946</v>
      </c>
      <c r="C325">
        <v>1638</v>
      </c>
      <c r="D325" s="11">
        <f t="shared" si="25"/>
        <v>1093.9975733382473</v>
      </c>
      <c r="E325" s="11">
        <f t="shared" si="26"/>
        <v>63.511074651353567</v>
      </c>
      <c r="F325" s="11">
        <f t="shared" si="27"/>
        <v>2491.3126866391499</v>
      </c>
      <c r="G325" s="11">
        <f t="shared" si="28"/>
        <v>1185.4944414568197</v>
      </c>
      <c r="H325" s="11">
        <f t="shared" si="29"/>
        <v>1810.085747685137</v>
      </c>
      <c r="I325">
        <v>449.70000000000005</v>
      </c>
      <c r="J325">
        <v>70</v>
      </c>
      <c r="K325">
        <v>4509</v>
      </c>
      <c r="L325">
        <v>27</v>
      </c>
    </row>
    <row r="326" spans="1:12">
      <c r="A326" t="s">
        <v>4</v>
      </c>
      <c r="B326" s="1">
        <v>43945</v>
      </c>
      <c r="C326">
        <v>1611</v>
      </c>
      <c r="D326" s="11">
        <f t="shared" si="25"/>
        <v>1078.2875773377511</v>
      </c>
      <c r="E326" s="11">
        <f t="shared" si="26"/>
        <v>62.599044539883224</v>
      </c>
      <c r="F326" s="11">
        <f t="shared" si="27"/>
        <v>2455.5370018506928</v>
      </c>
      <c r="G326" s="11">
        <f t="shared" si="28"/>
        <v>1168.4705344685556</v>
      </c>
      <c r="H326" s="11">
        <f t="shared" si="29"/>
        <v>1784.0926005797764</v>
      </c>
      <c r="I326">
        <v>442.3</v>
      </c>
      <c r="J326">
        <v>89</v>
      </c>
      <c r="K326">
        <v>4439</v>
      </c>
      <c r="L326">
        <v>25</v>
      </c>
    </row>
    <row r="327" spans="1:12">
      <c r="A327" t="s">
        <v>4</v>
      </c>
      <c r="B327" s="1">
        <v>43944</v>
      </c>
      <c r="C327">
        <v>1586</v>
      </c>
      <c r="D327" s="11">
        <f t="shared" si="25"/>
        <v>1054.1989168036573</v>
      </c>
      <c r="E327" s="11">
        <f t="shared" si="26"/>
        <v>61.200598368962019</v>
      </c>
      <c r="F327" s="11">
        <f t="shared" si="27"/>
        <v>2400.6809518417253</v>
      </c>
      <c r="G327" s="11">
        <f t="shared" si="28"/>
        <v>1142.367210419884</v>
      </c>
      <c r="H327" s="11">
        <f t="shared" si="29"/>
        <v>1744.2364416848905</v>
      </c>
      <c r="I327">
        <v>435.40000000000003</v>
      </c>
      <c r="J327">
        <v>117</v>
      </c>
      <c r="K327">
        <v>4350</v>
      </c>
      <c r="L327">
        <v>31</v>
      </c>
    </row>
    <row r="328" spans="1:12">
      <c r="A328" t="s">
        <v>4</v>
      </c>
      <c r="B328" s="1">
        <v>43943</v>
      </c>
      <c r="C328">
        <v>1555</v>
      </c>
      <c r="D328" s="11">
        <f t="shared" si="25"/>
        <v>1031.1575893362631</v>
      </c>
      <c r="E328" s="11">
        <f t="shared" si="26"/>
        <v>59.862954205472178</v>
      </c>
      <c r="F328" s="11">
        <f t="shared" si="27"/>
        <v>2348.2099474853217</v>
      </c>
      <c r="G328" s="11">
        <f t="shared" si="28"/>
        <v>1117.3988135037632</v>
      </c>
      <c r="H328" s="11">
        <f t="shared" si="29"/>
        <v>1706.1131592636953</v>
      </c>
      <c r="I328">
        <v>426.90000000000003</v>
      </c>
      <c r="J328">
        <v>121</v>
      </c>
      <c r="K328">
        <v>4233</v>
      </c>
      <c r="L328">
        <v>37</v>
      </c>
    </row>
    <row r="329" spans="1:12">
      <c r="A329" t="s">
        <v>4</v>
      </c>
      <c r="B329" s="1">
        <v>43942</v>
      </c>
      <c r="C329">
        <v>1518</v>
      </c>
      <c r="D329" s="11">
        <f t="shared" si="25"/>
        <v>1001.9486338094149</v>
      </c>
      <c r="E329" s="11">
        <f t="shared" si="26"/>
        <v>58.167253775997679</v>
      </c>
      <c r="F329" s="11">
        <f t="shared" si="27"/>
        <v>2281.6936742860421</v>
      </c>
      <c r="G329" s="11">
        <f t="shared" si="28"/>
        <v>1085.7469568070649</v>
      </c>
      <c r="H329" s="11">
        <f t="shared" si="29"/>
        <v>1657.7851598307659</v>
      </c>
      <c r="I329">
        <v>416.70000000000005</v>
      </c>
      <c r="J329">
        <v>149</v>
      </c>
      <c r="K329">
        <v>4112</v>
      </c>
      <c r="L329">
        <v>35</v>
      </c>
    </row>
    <row r="330" spans="1:12">
      <c r="A330" t="s">
        <v>4</v>
      </c>
      <c r="B330" s="1">
        <v>43941</v>
      </c>
      <c r="C330">
        <v>1483</v>
      </c>
      <c r="D330" s="11">
        <f t="shared" si="25"/>
        <v>972.50693760107777</v>
      </c>
      <c r="E330" s="11">
        <f t="shared" si="26"/>
        <v>56.458041789316219</v>
      </c>
      <c r="F330" s="11">
        <f t="shared" si="27"/>
        <v>2214.6473909417482</v>
      </c>
      <c r="G330" s="11">
        <f t="shared" si="28"/>
        <v>1053.8428940809108</v>
      </c>
      <c r="H330" s="11">
        <f t="shared" si="29"/>
        <v>1609.0720767370162</v>
      </c>
      <c r="I330">
        <v>407.1</v>
      </c>
      <c r="J330">
        <v>120</v>
      </c>
      <c r="K330">
        <v>3963</v>
      </c>
      <c r="L330">
        <v>44</v>
      </c>
    </row>
    <row r="331" spans="1:12">
      <c r="A331" t="s">
        <v>4</v>
      </c>
      <c r="B331" s="1">
        <v>43940</v>
      </c>
      <c r="C331">
        <v>1439</v>
      </c>
      <c r="D331" s="11">
        <f t="shared" si="25"/>
        <v>940.50509389636363</v>
      </c>
      <c r="E331" s="11">
        <f t="shared" si="26"/>
        <v>54.600202673358105</v>
      </c>
      <c r="F331" s="11">
        <f t="shared" si="27"/>
        <v>2141.7709960022985</v>
      </c>
      <c r="G331" s="11">
        <f t="shared" si="28"/>
        <v>1019.1645650307431</v>
      </c>
      <c r="H331" s="11">
        <f t="shared" si="29"/>
        <v>1556.123073374245</v>
      </c>
      <c r="I331">
        <v>395.1</v>
      </c>
      <c r="J331">
        <v>85</v>
      </c>
      <c r="K331">
        <v>3843</v>
      </c>
      <c r="L331">
        <v>30</v>
      </c>
    </row>
    <row r="332" spans="1:12">
      <c r="A332" t="s">
        <v>4</v>
      </c>
      <c r="B332" s="1">
        <v>43939</v>
      </c>
      <c r="C332">
        <v>1409</v>
      </c>
      <c r="D332" s="11">
        <f t="shared" si="25"/>
        <v>919.79117324385777</v>
      </c>
      <c r="E332" s="11">
        <f t="shared" si="26"/>
        <v>53.397674081937943</v>
      </c>
      <c r="F332" s="11">
        <f t="shared" si="27"/>
        <v>2094.6000930960367</v>
      </c>
      <c r="G332" s="11">
        <f t="shared" si="28"/>
        <v>996.71822840918014</v>
      </c>
      <c r="H332" s="11">
        <f t="shared" si="29"/>
        <v>1521.8506275612513</v>
      </c>
      <c r="I332">
        <v>386.8</v>
      </c>
      <c r="J332">
        <v>104</v>
      </c>
      <c r="K332">
        <v>3758</v>
      </c>
      <c r="L332">
        <v>37</v>
      </c>
    </row>
    <row r="333" spans="1:12">
      <c r="A333" t="s">
        <v>4</v>
      </c>
      <c r="B333" s="1">
        <v>43938</v>
      </c>
      <c r="C333">
        <v>1372</v>
      </c>
      <c r="D333" s="11">
        <f t="shared" si="25"/>
        <v>891.51318044296488</v>
      </c>
      <c r="E333" s="11">
        <f t="shared" si="26"/>
        <v>51.756019881291316</v>
      </c>
      <c r="F333" s="11">
        <f t="shared" si="27"/>
        <v>2030.2038604768138</v>
      </c>
      <c r="G333" s="11">
        <f t="shared" si="28"/>
        <v>966.07519583030478</v>
      </c>
      <c r="H333" s="11">
        <f t="shared" si="29"/>
        <v>1475.0629627716023</v>
      </c>
      <c r="I333">
        <v>376.70000000000005</v>
      </c>
      <c r="J333">
        <v>125</v>
      </c>
      <c r="K333">
        <v>3654</v>
      </c>
      <c r="L333">
        <v>41</v>
      </c>
    </row>
    <row r="334" spans="1:12">
      <c r="A334" t="s">
        <v>4</v>
      </c>
      <c r="B334" s="1">
        <v>43937</v>
      </c>
      <c r="C334">
        <v>1331</v>
      </c>
      <c r="D334" s="11">
        <f t="shared" si="25"/>
        <v>854.04193072326314</v>
      </c>
      <c r="E334" s="11">
        <f t="shared" si="26"/>
        <v>49.580659170969454</v>
      </c>
      <c r="F334" s="11">
        <f t="shared" si="27"/>
        <v>1944.872227129531</v>
      </c>
      <c r="G334" s="11">
        <f t="shared" si="28"/>
        <v>925.47002508792673</v>
      </c>
      <c r="H334" s="11">
        <f t="shared" si="29"/>
        <v>1413.0644933795575</v>
      </c>
      <c r="I334">
        <v>365.40000000000003</v>
      </c>
      <c r="J334">
        <v>136</v>
      </c>
      <c r="K334">
        <v>3529</v>
      </c>
      <c r="L334">
        <v>50</v>
      </c>
    </row>
    <row r="335" spans="1:12">
      <c r="A335" t="s">
        <v>4</v>
      </c>
      <c r="B335" s="1">
        <v>43936</v>
      </c>
      <c r="C335">
        <v>1281</v>
      </c>
      <c r="D335" s="11">
        <f t="shared" si="25"/>
        <v>812.26497839601814</v>
      </c>
      <c r="E335" s="11">
        <f t="shared" si="26"/>
        <v>47.155334652318679</v>
      </c>
      <c r="F335" s="11">
        <f t="shared" si="27"/>
        <v>1849.7354060994858</v>
      </c>
      <c r="G335" s="11">
        <f t="shared" si="28"/>
        <v>880.19904280061712</v>
      </c>
      <c r="H335" s="11">
        <f t="shared" si="29"/>
        <v>1343.9419762623397</v>
      </c>
      <c r="I335">
        <v>351.70000000000005</v>
      </c>
      <c r="J335">
        <v>129</v>
      </c>
      <c r="K335">
        <v>3393</v>
      </c>
      <c r="L335">
        <v>45</v>
      </c>
    </row>
    <row r="336" spans="1:12">
      <c r="A336" t="s">
        <v>4</v>
      </c>
      <c r="B336" s="1">
        <v>43935</v>
      </c>
      <c r="C336">
        <v>1236</v>
      </c>
      <c r="D336" s="11">
        <f t="shared" si="25"/>
        <v>770.95350743175072</v>
      </c>
      <c r="E336" s="11">
        <f t="shared" si="26"/>
        <v>44.757033248081839</v>
      </c>
      <c r="F336" s="11">
        <f t="shared" si="27"/>
        <v>1755.658605359469</v>
      </c>
      <c r="G336" s="11">
        <f t="shared" si="28"/>
        <v>835.4324725722189</v>
      </c>
      <c r="H336" s="11">
        <f t="shared" si="29"/>
        <v>1275.5896264667624</v>
      </c>
      <c r="I336">
        <v>339.3</v>
      </c>
      <c r="J336">
        <v>135</v>
      </c>
      <c r="K336">
        <v>3264</v>
      </c>
      <c r="L336">
        <v>60</v>
      </c>
    </row>
    <row r="337" spans="1:12">
      <c r="A337" t="s">
        <v>4</v>
      </c>
      <c r="B337" s="1">
        <v>43934</v>
      </c>
      <c r="C337">
        <v>1176</v>
      </c>
      <c r="D337" s="11">
        <f t="shared" si="25"/>
        <v>734.87870180098196</v>
      </c>
      <c r="E337" s="11">
        <f t="shared" si="26"/>
        <v>42.662741881001786</v>
      </c>
      <c r="F337" s="11">
        <f t="shared" si="27"/>
        <v>1673.5070328822712</v>
      </c>
      <c r="G337" s="11">
        <f t="shared" si="28"/>
        <v>796.34053800657546</v>
      </c>
      <c r="H337" s="11">
        <f t="shared" si="29"/>
        <v>1215.9016590396384</v>
      </c>
      <c r="I337">
        <v>322.90000000000003</v>
      </c>
      <c r="J337">
        <v>106</v>
      </c>
      <c r="K337">
        <v>3129</v>
      </c>
      <c r="L337">
        <v>46</v>
      </c>
    </row>
    <row r="338" spans="1:12">
      <c r="A338" t="s">
        <v>4</v>
      </c>
      <c r="B338" s="1">
        <v>43933</v>
      </c>
      <c r="C338">
        <v>1130</v>
      </c>
      <c r="D338" s="11">
        <f t="shared" si="25"/>
        <v>703.80782082222311</v>
      </c>
      <c r="E338" s="11">
        <f t="shared" si="26"/>
        <v>40.858948993871543</v>
      </c>
      <c r="F338" s="11">
        <f t="shared" si="27"/>
        <v>1602.7506785228782</v>
      </c>
      <c r="G338" s="11">
        <f t="shared" si="28"/>
        <v>762.67103307423099</v>
      </c>
      <c r="H338" s="11">
        <f t="shared" si="29"/>
        <v>1164.4929903201478</v>
      </c>
      <c r="I338">
        <v>310.20000000000005</v>
      </c>
      <c r="J338">
        <v>80</v>
      </c>
      <c r="K338">
        <v>3023</v>
      </c>
      <c r="L338">
        <v>40</v>
      </c>
    </row>
    <row r="339" spans="1:12">
      <c r="A339" t="s">
        <v>4</v>
      </c>
      <c r="B339" s="1">
        <v>43932</v>
      </c>
      <c r="C339">
        <v>1090</v>
      </c>
      <c r="D339" s="11">
        <f t="shared" si="25"/>
        <v>675.52982802133022</v>
      </c>
      <c r="E339" s="11">
        <f t="shared" si="26"/>
        <v>39.217294793224916</v>
      </c>
      <c r="F339" s="11">
        <f t="shared" si="27"/>
        <v>1538.3544459036555</v>
      </c>
      <c r="G339" s="11">
        <f t="shared" si="28"/>
        <v>732.02800049535563</v>
      </c>
      <c r="H339" s="11">
        <f t="shared" si="29"/>
        <v>1117.7053255304988</v>
      </c>
      <c r="I339">
        <v>299.2</v>
      </c>
      <c r="J339">
        <v>85</v>
      </c>
      <c r="K339">
        <v>2943</v>
      </c>
      <c r="L339">
        <v>44</v>
      </c>
    </row>
    <row r="340" spans="1:12">
      <c r="A340" t="s">
        <v>4</v>
      </c>
      <c r="B340" s="1">
        <v>43931</v>
      </c>
      <c r="C340">
        <v>1046</v>
      </c>
      <c r="D340" s="11">
        <f t="shared" si="25"/>
        <v>647.1354648796929</v>
      </c>
      <c r="E340" s="11">
        <f t="shared" si="26"/>
        <v>37.568884813974812</v>
      </c>
      <c r="F340" s="11">
        <f t="shared" si="27"/>
        <v>1473.6932082119256</v>
      </c>
      <c r="G340" s="11">
        <f t="shared" si="28"/>
        <v>701.25886490175242</v>
      </c>
      <c r="H340" s="11">
        <f t="shared" si="29"/>
        <v>1070.72511891044</v>
      </c>
      <c r="I340">
        <v>287.2</v>
      </c>
      <c r="J340">
        <v>110</v>
      </c>
      <c r="K340">
        <v>2858</v>
      </c>
      <c r="L340">
        <v>47</v>
      </c>
    </row>
    <row r="341" spans="1:12">
      <c r="A341" t="s">
        <v>4</v>
      </c>
      <c r="B341" s="1">
        <v>43930</v>
      </c>
      <c r="C341">
        <v>999</v>
      </c>
      <c r="D341" s="11">
        <f t="shared" si="25"/>
        <v>612.22436265636838</v>
      </c>
      <c r="E341" s="11">
        <f t="shared" si="26"/>
        <v>35.542151232929598</v>
      </c>
      <c r="F341" s="11">
        <f t="shared" si="27"/>
        <v>1394.1916864597986</v>
      </c>
      <c r="G341" s="11">
        <f t="shared" si="28"/>
        <v>663.42796048338778</v>
      </c>
      <c r="H341" s="11">
        <f t="shared" si="29"/>
        <v>1012.9625697874168</v>
      </c>
      <c r="I341">
        <v>274.3</v>
      </c>
      <c r="J341">
        <v>148</v>
      </c>
      <c r="K341">
        <v>2748</v>
      </c>
      <c r="L341">
        <v>79</v>
      </c>
    </row>
    <row r="342" spans="1:12">
      <c r="A342" t="s">
        <v>4</v>
      </c>
      <c r="B342" s="1">
        <v>43929</v>
      </c>
      <c r="C342">
        <v>920</v>
      </c>
      <c r="D342" s="11">
        <f t="shared" si="25"/>
        <v>566.83992976604645</v>
      </c>
      <c r="E342" s="11">
        <f t="shared" si="26"/>
        <v>32.907397577570812</v>
      </c>
      <c r="F342" s="11">
        <f t="shared" si="27"/>
        <v>1290.8397081820337</v>
      </c>
      <c r="G342" s="11">
        <f t="shared" si="28"/>
        <v>614.24778473951369</v>
      </c>
      <c r="H342" s="11">
        <f t="shared" si="29"/>
        <v>937.87125592748669</v>
      </c>
      <c r="I342">
        <v>252.60000000000002</v>
      </c>
      <c r="J342">
        <v>150</v>
      </c>
      <c r="K342">
        <v>2600</v>
      </c>
      <c r="L342">
        <v>64</v>
      </c>
    </row>
    <row r="343" spans="1:12">
      <c r="A343" t="s">
        <v>4</v>
      </c>
      <c r="B343" s="1">
        <v>43928</v>
      </c>
      <c r="C343">
        <v>856</v>
      </c>
      <c r="D343" s="11">
        <f t="shared" si="25"/>
        <v>522.27008926093538</v>
      </c>
      <c r="E343" s="11">
        <f t="shared" si="26"/>
        <v>30.319934372436421</v>
      </c>
      <c r="F343" s="11">
        <f t="shared" si="27"/>
        <v>1189.3427654118184</v>
      </c>
      <c r="G343" s="11">
        <f t="shared" si="28"/>
        <v>565.95033009873487</v>
      </c>
      <c r="H343" s="11">
        <f t="shared" si="29"/>
        <v>864.12773488042706</v>
      </c>
      <c r="I343">
        <v>235</v>
      </c>
      <c r="J343">
        <v>153</v>
      </c>
      <c r="K343">
        <v>2450</v>
      </c>
      <c r="L343">
        <v>75</v>
      </c>
    </row>
    <row r="344" spans="1:12">
      <c r="A344" t="s">
        <v>4</v>
      </c>
      <c r="B344" s="1">
        <v>43927</v>
      </c>
      <c r="C344">
        <v>781</v>
      </c>
      <c r="D344" s="11">
        <f t="shared" si="25"/>
        <v>478.51484114103528</v>
      </c>
      <c r="E344" s="11">
        <f t="shared" si="26"/>
        <v>27.779761617526418</v>
      </c>
      <c r="F344" s="11">
        <f t="shared" si="27"/>
        <v>1089.7008581491527</v>
      </c>
      <c r="G344" s="11">
        <f t="shared" si="28"/>
        <v>518.53559656105119</v>
      </c>
      <c r="H344" s="11">
        <f t="shared" si="29"/>
        <v>791.73200664623801</v>
      </c>
      <c r="I344">
        <v>214.4</v>
      </c>
      <c r="J344">
        <v>146</v>
      </c>
      <c r="K344">
        <v>2297</v>
      </c>
      <c r="L344">
        <v>77</v>
      </c>
    </row>
    <row r="345" spans="1:12">
      <c r="A345" t="s">
        <v>4</v>
      </c>
      <c r="B345" s="1">
        <v>43926</v>
      </c>
      <c r="C345">
        <v>704</v>
      </c>
      <c r="D345" s="11">
        <f t="shared" si="25"/>
        <v>434.41048199890196</v>
      </c>
      <c r="E345" s="11">
        <f t="shared" si="26"/>
        <v>25.219321526805963</v>
      </c>
      <c r="F345" s="11">
        <f t="shared" si="27"/>
        <v>989.2639356689657</v>
      </c>
      <c r="G345" s="11">
        <f t="shared" si="28"/>
        <v>470.74255397918387</v>
      </c>
      <c r="H345" s="11">
        <f t="shared" si="29"/>
        <v>718.75865292081869</v>
      </c>
      <c r="I345">
        <v>193.3</v>
      </c>
      <c r="J345">
        <v>71</v>
      </c>
      <c r="K345">
        <v>2151</v>
      </c>
      <c r="L345">
        <v>29</v>
      </c>
    </row>
    <row r="346" spans="1:12">
      <c r="A346" t="s">
        <v>4</v>
      </c>
      <c r="B346" s="1">
        <v>43925</v>
      </c>
      <c r="C346">
        <v>675</v>
      </c>
      <c r="D346" s="11">
        <f t="shared" si="25"/>
        <v>408.69263669438618</v>
      </c>
      <c r="E346" s="11">
        <f t="shared" si="26"/>
        <v>23.726294455435987</v>
      </c>
      <c r="F346" s="11">
        <f t="shared" si="27"/>
        <v>930.69781464489893</v>
      </c>
      <c r="G346" s="11">
        <f t="shared" si="28"/>
        <v>442.87378772432191</v>
      </c>
      <c r="H346" s="11">
        <f t="shared" si="29"/>
        <v>676.20690840019154</v>
      </c>
      <c r="I346">
        <v>185.3</v>
      </c>
      <c r="J346">
        <v>97</v>
      </c>
      <c r="K346">
        <v>2080</v>
      </c>
      <c r="L346">
        <v>46</v>
      </c>
    </row>
    <row r="347" spans="1:12">
      <c r="A347" t="s">
        <v>4</v>
      </c>
      <c r="B347" s="1">
        <v>43924</v>
      </c>
      <c r="C347">
        <v>629</v>
      </c>
      <c r="D347" s="11">
        <f t="shared" si="25"/>
        <v>375.9925709452055</v>
      </c>
      <c r="E347" s="11">
        <f t="shared" si="26"/>
        <v>21.827920667856969</v>
      </c>
      <c r="F347" s="11">
        <f t="shared" si="27"/>
        <v>856.23138927040668</v>
      </c>
      <c r="G347" s="11">
        <f t="shared" si="28"/>
        <v>407.43884058578709</v>
      </c>
      <c r="H347" s="11">
        <f t="shared" si="29"/>
        <v>622.10265405495988</v>
      </c>
      <c r="I347">
        <v>172.70000000000002</v>
      </c>
      <c r="J347">
        <v>127</v>
      </c>
      <c r="K347">
        <v>1983</v>
      </c>
      <c r="L347">
        <v>64</v>
      </c>
    </row>
    <row r="348" spans="1:12">
      <c r="A348" t="s">
        <v>4</v>
      </c>
      <c r="B348" s="1">
        <v>43923</v>
      </c>
      <c r="C348">
        <v>565</v>
      </c>
      <c r="D348" s="11">
        <f t="shared" si="25"/>
        <v>338.28858054401496</v>
      </c>
      <c r="E348" s="11">
        <f t="shared" si="26"/>
        <v>19.639048400328136</v>
      </c>
      <c r="F348" s="11">
        <f t="shared" si="27"/>
        <v>770.36974577810963</v>
      </c>
      <c r="G348" s="11">
        <f t="shared" si="28"/>
        <v>366.58146381395329</v>
      </c>
      <c r="H348" s="11">
        <f t="shared" si="29"/>
        <v>559.71910100209482</v>
      </c>
      <c r="I348">
        <v>155.10000000000002</v>
      </c>
      <c r="J348">
        <v>189</v>
      </c>
      <c r="K348">
        <v>1856</v>
      </c>
      <c r="L348">
        <v>84</v>
      </c>
    </row>
    <row r="349" spans="1:12">
      <c r="A349" t="s">
        <v>4</v>
      </c>
      <c r="B349" s="1">
        <v>43922</v>
      </c>
      <c r="C349">
        <v>481</v>
      </c>
      <c r="D349" s="11">
        <f t="shared" si="25"/>
        <v>299.53725707612472</v>
      </c>
      <c r="E349" s="11">
        <f t="shared" si="26"/>
        <v>17.389374125367947</v>
      </c>
      <c r="F349" s="11">
        <f t="shared" si="27"/>
        <v>682.12305663324878</v>
      </c>
      <c r="G349" s="11">
        <f t="shared" si="28"/>
        <v>324.58915990956854</v>
      </c>
      <c r="H349" s="11">
        <f t="shared" si="29"/>
        <v>495.60267147553907</v>
      </c>
      <c r="I349">
        <v>132.1</v>
      </c>
      <c r="J349">
        <v>157</v>
      </c>
      <c r="K349">
        <v>1667</v>
      </c>
      <c r="L349">
        <v>72</v>
      </c>
    </row>
    <row r="350" spans="1:12">
      <c r="A350" t="s">
        <v>4</v>
      </c>
      <c r="B350" s="1">
        <v>43921</v>
      </c>
      <c r="C350">
        <v>409</v>
      </c>
      <c r="D350" s="11">
        <f t="shared" si="25"/>
        <v>262.29874803791188</v>
      </c>
      <c r="E350" s="11">
        <f t="shared" si="26"/>
        <v>15.227524972253052</v>
      </c>
      <c r="F350" s="11">
        <f t="shared" si="27"/>
        <v>597.32143343098005</v>
      </c>
      <c r="G350" s="11">
        <f t="shared" si="28"/>
        <v>284.23619519664624</v>
      </c>
      <c r="H350" s="11">
        <f t="shared" si="29"/>
        <v>433.98928574431432</v>
      </c>
      <c r="I350">
        <v>112.30000000000001</v>
      </c>
      <c r="J350">
        <v>141</v>
      </c>
      <c r="K350">
        <v>1510</v>
      </c>
      <c r="L350">
        <v>59</v>
      </c>
    </row>
    <row r="351" spans="1:12">
      <c r="A351" t="s">
        <v>4</v>
      </c>
      <c r="B351" s="1">
        <v>43920</v>
      </c>
      <c r="C351">
        <v>350</v>
      </c>
      <c r="D351" s="11">
        <f t="shared" si="25"/>
        <v>230.76238569617533</v>
      </c>
      <c r="E351" s="11">
        <f t="shared" si="26"/>
        <v>13.396708970708874</v>
      </c>
      <c r="F351" s="11">
        <f t="shared" si="27"/>
        <v>525.50505878155877</v>
      </c>
      <c r="G351" s="11">
        <f t="shared" si="28"/>
        <v>250.06227820539021</v>
      </c>
      <c r="H351" s="11">
        <f t="shared" si="29"/>
        <v>381.81044970318334</v>
      </c>
      <c r="I351">
        <v>96.100000000000009</v>
      </c>
      <c r="J351">
        <v>158</v>
      </c>
      <c r="K351">
        <v>1369</v>
      </c>
      <c r="L351">
        <v>55</v>
      </c>
    </row>
    <row r="352" spans="1:12">
      <c r="A352" t="s">
        <v>4</v>
      </c>
      <c r="B352" s="1">
        <v>43919</v>
      </c>
      <c r="C352">
        <v>295</v>
      </c>
      <c r="D352" s="11">
        <f t="shared" si="25"/>
        <v>191.89469188754066</v>
      </c>
      <c r="E352" s="11">
        <f t="shared" si="26"/>
        <v>11.140278917145201</v>
      </c>
      <c r="F352" s="11">
        <f t="shared" si="27"/>
        <v>436.99336456419087</v>
      </c>
      <c r="G352" s="11">
        <f t="shared" si="28"/>
        <v>207.94387128627758</v>
      </c>
      <c r="H352" s="11">
        <f t="shared" si="29"/>
        <v>317.50147834621754</v>
      </c>
      <c r="I352">
        <v>81</v>
      </c>
      <c r="J352">
        <v>76</v>
      </c>
      <c r="K352">
        <v>1211</v>
      </c>
      <c r="L352">
        <v>29</v>
      </c>
    </row>
    <row r="353" spans="1:12">
      <c r="A353" t="s">
        <v>4</v>
      </c>
      <c r="B353" s="1">
        <v>43918</v>
      </c>
      <c r="C353">
        <v>266</v>
      </c>
      <c r="D353" s="11">
        <f t="shared" si="25"/>
        <v>173.74091873141188</v>
      </c>
      <c r="E353" s="11">
        <f t="shared" si="26"/>
        <v>10.086377455001688</v>
      </c>
      <c r="F353" s="11">
        <f t="shared" si="27"/>
        <v>395.65257325308488</v>
      </c>
      <c r="G353" s="11">
        <f t="shared" si="28"/>
        <v>188.27180098872799</v>
      </c>
      <c r="H353" s="11">
        <f t="shared" si="29"/>
        <v>287.46495280224548</v>
      </c>
      <c r="I353">
        <v>73</v>
      </c>
      <c r="J353">
        <v>81</v>
      </c>
      <c r="K353">
        <v>1135</v>
      </c>
      <c r="L353">
        <v>39</v>
      </c>
    </row>
    <row r="354" spans="1:12">
      <c r="A354" t="s">
        <v>4</v>
      </c>
      <c r="B354" s="1">
        <v>43917</v>
      </c>
      <c r="C354">
        <v>227</v>
      </c>
      <c r="D354" s="11">
        <f t="shared" si="25"/>
        <v>154.42344216783897</v>
      </c>
      <c r="E354" s="11">
        <f t="shared" si="26"/>
        <v>8.9649182068233362</v>
      </c>
      <c r="F354" s="11">
        <f t="shared" si="27"/>
        <v>351.66173121690798</v>
      </c>
      <c r="G354" s="11">
        <f t="shared" si="28"/>
        <v>167.33870054389953</v>
      </c>
      <c r="H354" s="11">
        <f t="shared" si="29"/>
        <v>255.50300895417263</v>
      </c>
      <c r="I354">
        <v>62.300000000000004</v>
      </c>
      <c r="J354">
        <v>113</v>
      </c>
      <c r="K354">
        <v>1054</v>
      </c>
      <c r="L354">
        <v>33</v>
      </c>
    </row>
    <row r="355" spans="1:12">
      <c r="A355" t="s">
        <v>4</v>
      </c>
      <c r="B355" s="1">
        <v>43916</v>
      </c>
      <c r="C355">
        <v>194</v>
      </c>
      <c r="D355" s="11">
        <f t="shared" si="25"/>
        <v>132.89492913012216</v>
      </c>
      <c r="E355" s="11">
        <f t="shared" si="26"/>
        <v>7.7150991651787866</v>
      </c>
      <c r="F355" s="11">
        <f t="shared" si="27"/>
        <v>302.63579280309636</v>
      </c>
      <c r="G355" s="11">
        <f t="shared" si="28"/>
        <v>144.00964281924135</v>
      </c>
      <c r="H355" s="11">
        <f t="shared" si="29"/>
        <v>219.88277032830831</v>
      </c>
      <c r="I355">
        <v>53.300000000000004</v>
      </c>
      <c r="J355">
        <v>123</v>
      </c>
      <c r="K355">
        <v>941</v>
      </c>
      <c r="L355">
        <v>35</v>
      </c>
    </row>
    <row r="356" spans="1:12">
      <c r="A356" t="s">
        <v>4</v>
      </c>
      <c r="B356" s="1">
        <v>43915</v>
      </c>
      <c r="C356">
        <v>159</v>
      </c>
      <c r="D356" s="11">
        <f t="shared" si="25"/>
        <v>112.64648984059392</v>
      </c>
      <c r="E356" s="11">
        <f t="shared" si="26"/>
        <v>6.5395936881725616</v>
      </c>
      <c r="F356" s="11">
        <f t="shared" si="27"/>
        <v>256.52491018686277</v>
      </c>
      <c r="G356" s="11">
        <f t="shared" si="28"/>
        <v>122.06771825658987</v>
      </c>
      <c r="H356" s="11">
        <f t="shared" si="29"/>
        <v>186.38049183695486</v>
      </c>
      <c r="I356">
        <v>43.7</v>
      </c>
      <c r="J356">
        <v>120</v>
      </c>
      <c r="K356">
        <v>818</v>
      </c>
      <c r="L356">
        <v>29</v>
      </c>
    </row>
    <row r="357" spans="1:12">
      <c r="A357" t="s">
        <v>4</v>
      </c>
      <c r="B357" s="1">
        <v>43914</v>
      </c>
      <c r="C357">
        <v>130</v>
      </c>
      <c r="D357" s="11">
        <f t="shared" si="25"/>
        <v>91.35071748436593</v>
      </c>
      <c r="E357" s="11">
        <f t="shared" si="26"/>
        <v>5.3032862037349799</v>
      </c>
      <c r="F357" s="11">
        <f t="shared" si="27"/>
        <v>208.02898191806537</v>
      </c>
      <c r="G357" s="11">
        <f t="shared" si="28"/>
        <v>98.990866561387449</v>
      </c>
      <c r="H357" s="11">
        <f t="shared" si="29"/>
        <v>151.1453368719107</v>
      </c>
      <c r="I357">
        <v>35.700000000000003</v>
      </c>
      <c r="J357">
        <v>115</v>
      </c>
      <c r="K357">
        <v>698</v>
      </c>
      <c r="L357">
        <v>19</v>
      </c>
    </row>
    <row r="358" spans="1:12">
      <c r="A358" t="s">
        <v>4</v>
      </c>
      <c r="B358" s="1">
        <v>43913</v>
      </c>
      <c r="C358">
        <v>111</v>
      </c>
      <c r="D358" s="11">
        <f t="shared" si="25"/>
        <v>75.640721483869882</v>
      </c>
      <c r="E358" s="11">
        <f t="shared" si="26"/>
        <v>4.3912560922646335</v>
      </c>
      <c r="F358" s="11">
        <f t="shared" si="27"/>
        <v>172.25329712960828</v>
      </c>
      <c r="G358" s="11">
        <f t="shared" si="28"/>
        <v>81.966959573123361</v>
      </c>
      <c r="H358" s="11">
        <f t="shared" si="29"/>
        <v>125.15218976655026</v>
      </c>
      <c r="I358">
        <v>30.5</v>
      </c>
      <c r="J358">
        <v>102</v>
      </c>
      <c r="K358">
        <v>583</v>
      </c>
      <c r="L358">
        <v>25</v>
      </c>
    </row>
    <row r="359" spans="1:12">
      <c r="A359" t="s">
        <v>4</v>
      </c>
      <c r="B359" s="1">
        <v>43912</v>
      </c>
      <c r="C359">
        <v>86</v>
      </c>
      <c r="D359" s="11">
        <f t="shared" si="25"/>
        <v>60.5125771870959</v>
      </c>
      <c r="E359" s="11">
        <f t="shared" si="26"/>
        <v>3.5130048738117066</v>
      </c>
      <c r="F359" s="11">
        <f t="shared" si="27"/>
        <v>137.80263770368663</v>
      </c>
      <c r="G359" s="11">
        <f t="shared" si="28"/>
        <v>65.573567658498689</v>
      </c>
      <c r="H359" s="11">
        <f t="shared" si="29"/>
        <v>100.12175181324021</v>
      </c>
      <c r="I359">
        <v>23.6</v>
      </c>
      <c r="J359">
        <v>53</v>
      </c>
      <c r="K359">
        <v>481</v>
      </c>
      <c r="L359">
        <v>11</v>
      </c>
    </row>
    <row r="360" spans="1:12">
      <c r="A360" t="s">
        <v>4</v>
      </c>
      <c r="B360" s="1">
        <v>43911</v>
      </c>
      <c r="C360">
        <v>75</v>
      </c>
      <c r="D360" s="11">
        <f t="shared" si="25"/>
        <v>51.668431290520346</v>
      </c>
      <c r="E360" s="11">
        <f t="shared" si="26"/>
        <v>2.9995656999469187</v>
      </c>
      <c r="F360" s="11">
        <f t="shared" si="27"/>
        <v>117.66225219314781</v>
      </c>
      <c r="G360" s="11">
        <f t="shared" si="28"/>
        <v>55.989738539179655</v>
      </c>
      <c r="H360" s="11">
        <f t="shared" si="29"/>
        <v>85.488572702074336</v>
      </c>
      <c r="I360">
        <v>20.6</v>
      </c>
      <c r="J360">
        <v>90</v>
      </c>
      <c r="K360">
        <v>428</v>
      </c>
      <c r="L360">
        <v>13</v>
      </c>
    </row>
    <row r="361" spans="1:12">
      <c r="A361" t="s">
        <v>4</v>
      </c>
      <c r="B361" s="1">
        <v>43910</v>
      </c>
      <c r="C361">
        <v>62</v>
      </c>
      <c r="D361" s="11">
        <f t="shared" si="25"/>
        <v>42.940655734689209</v>
      </c>
      <c r="E361" s="11">
        <f t="shared" si="26"/>
        <v>2.4928823046856148</v>
      </c>
      <c r="F361" s="11">
        <f t="shared" si="27"/>
        <v>97.786871755116081</v>
      </c>
      <c r="G361" s="11">
        <f t="shared" si="28"/>
        <v>46.532012434588495</v>
      </c>
      <c r="H361" s="11">
        <f t="shared" si="29"/>
        <v>71.047935421318542</v>
      </c>
      <c r="I361">
        <v>17</v>
      </c>
      <c r="J361">
        <v>75</v>
      </c>
      <c r="K361">
        <v>338</v>
      </c>
      <c r="L361">
        <v>11</v>
      </c>
    </row>
    <row r="362" spans="1:12">
      <c r="A362" t="s">
        <v>4</v>
      </c>
      <c r="B362" s="1">
        <v>43909</v>
      </c>
      <c r="C362">
        <v>51</v>
      </c>
      <c r="D362" s="11">
        <f t="shared" si="25"/>
        <v>34.561991201091317</v>
      </c>
      <c r="E362" s="11">
        <f t="shared" si="26"/>
        <v>2.0064662452347632</v>
      </c>
      <c r="F362" s="11">
        <f t="shared" si="27"/>
        <v>78.706506534605623</v>
      </c>
      <c r="G362" s="11">
        <f t="shared" si="28"/>
        <v>37.452595374180987</v>
      </c>
      <c r="H362" s="11">
        <f t="shared" si="29"/>
        <v>57.184923631792969</v>
      </c>
      <c r="I362">
        <v>14</v>
      </c>
      <c r="J362">
        <v>83</v>
      </c>
      <c r="K362">
        <v>263</v>
      </c>
      <c r="L362">
        <v>15</v>
      </c>
    </row>
    <row r="363" spans="1:12">
      <c r="A363" t="s">
        <v>4</v>
      </c>
      <c r="B363" s="1">
        <v>43908</v>
      </c>
      <c r="C363">
        <v>36</v>
      </c>
      <c r="D363" s="11">
        <f t="shared" si="25"/>
        <v>27.579770756426402</v>
      </c>
      <c r="E363" s="11">
        <f t="shared" si="26"/>
        <v>1.6011195290257201</v>
      </c>
      <c r="F363" s="11">
        <f t="shared" si="27"/>
        <v>62.80620218418025</v>
      </c>
      <c r="G363" s="11">
        <f t="shared" si="28"/>
        <v>29.886414490508059</v>
      </c>
      <c r="H363" s="11">
        <f t="shared" si="29"/>
        <v>45.632413807188328</v>
      </c>
      <c r="I363">
        <v>9.9</v>
      </c>
      <c r="J363">
        <v>21</v>
      </c>
      <c r="K363">
        <v>180</v>
      </c>
      <c r="L363">
        <v>7</v>
      </c>
    </row>
    <row r="364" spans="1:12">
      <c r="A364" t="s">
        <v>4</v>
      </c>
      <c r="B364" s="1">
        <v>43907</v>
      </c>
      <c r="C364">
        <v>29</v>
      </c>
      <c r="D364" s="11">
        <f t="shared" si="25"/>
        <v>23.50680883037187</v>
      </c>
      <c r="E364" s="11">
        <f t="shared" si="26"/>
        <v>1.3646672779037783</v>
      </c>
      <c r="F364" s="11">
        <f t="shared" si="27"/>
        <v>53.531024646432108</v>
      </c>
      <c r="G364" s="11">
        <f t="shared" si="28"/>
        <v>25.472808975032184</v>
      </c>
      <c r="H364" s="11">
        <f t="shared" si="29"/>
        <v>38.893449742835621</v>
      </c>
      <c r="I364">
        <v>8</v>
      </c>
      <c r="J364">
        <v>138</v>
      </c>
      <c r="K364">
        <v>159</v>
      </c>
      <c r="L364">
        <v>11</v>
      </c>
    </row>
    <row r="365" spans="1:12">
      <c r="A365" t="s">
        <v>4</v>
      </c>
      <c r="B365" s="1">
        <v>43906</v>
      </c>
      <c r="C365">
        <v>18</v>
      </c>
      <c r="D365" s="11">
        <f t="shared" si="25"/>
        <v>19.201106222828507</v>
      </c>
      <c r="E365" s="11">
        <f t="shared" si="26"/>
        <v>1.1147034695748685</v>
      </c>
      <c r="F365" s="11">
        <f t="shared" si="27"/>
        <v>43.725836963669792</v>
      </c>
      <c r="G365" s="11">
        <f t="shared" si="28"/>
        <v>20.806997430100548</v>
      </c>
      <c r="H365" s="11">
        <f t="shared" si="29"/>
        <v>31.76940201766276</v>
      </c>
      <c r="I365">
        <v>4.9000000000000004</v>
      </c>
      <c r="J365">
        <v>4</v>
      </c>
      <c r="K365">
        <v>21</v>
      </c>
      <c r="L365">
        <v>4</v>
      </c>
    </row>
    <row r="366" spans="1:12">
      <c r="A366" t="s">
        <v>4</v>
      </c>
      <c r="B366" s="1">
        <v>43905</v>
      </c>
      <c r="C366">
        <v>14</v>
      </c>
      <c r="D366" s="11">
        <f t="shared" si="25"/>
        <v>15.244514637518391</v>
      </c>
      <c r="E366" s="11">
        <f t="shared" si="26"/>
        <v>0.88500699705641073</v>
      </c>
      <c r="F366" s="11">
        <f t="shared" si="27"/>
        <v>34.715664498428744</v>
      </c>
      <c r="G366" s="11">
        <f t="shared" si="28"/>
        <v>16.519494929352554</v>
      </c>
      <c r="H366" s="11">
        <f t="shared" si="29"/>
        <v>25.222979783720131</v>
      </c>
      <c r="I366">
        <v>3.8000000000000003</v>
      </c>
      <c r="J366">
        <v>6</v>
      </c>
      <c r="K366">
        <v>17</v>
      </c>
      <c r="L366">
        <v>6</v>
      </c>
    </row>
    <row r="367" spans="1:12">
      <c r="A367" t="s">
        <v>4</v>
      </c>
      <c r="B367" s="1">
        <v>43904</v>
      </c>
      <c r="C367">
        <v>8</v>
      </c>
      <c r="D367" s="11">
        <f t="shared" si="25"/>
        <v>11.869774755930351</v>
      </c>
      <c r="E367" s="11">
        <f t="shared" si="26"/>
        <v>0.68908941755537323</v>
      </c>
      <c r="F367" s="11">
        <f t="shared" si="27"/>
        <v>27.030517395723145</v>
      </c>
      <c r="G367" s="11">
        <f t="shared" si="28"/>
        <v>12.862507502243975</v>
      </c>
      <c r="H367" s="11">
        <f t="shared" si="29"/>
        <v>19.639266701827889</v>
      </c>
      <c r="I367">
        <v>2.2000000000000002</v>
      </c>
      <c r="J367">
        <v>4</v>
      </c>
      <c r="K367">
        <v>11</v>
      </c>
      <c r="L367">
        <v>4</v>
      </c>
    </row>
    <row r="368" spans="1:12">
      <c r="A368" t="s">
        <v>4</v>
      </c>
      <c r="B368" s="1">
        <v>43903</v>
      </c>
      <c r="C368">
        <v>4</v>
      </c>
      <c r="D368" s="11">
        <f t="shared" si="25"/>
        <v>9.6587382817864622</v>
      </c>
      <c r="E368" s="11">
        <f t="shared" si="26"/>
        <v>0.56072962408917626</v>
      </c>
      <c r="F368" s="11">
        <f t="shared" si="27"/>
        <v>21.995421018088443</v>
      </c>
      <c r="G368" s="11">
        <f t="shared" si="28"/>
        <v>10.466550222414215</v>
      </c>
      <c r="H368" s="11">
        <f t="shared" si="29"/>
        <v>15.980971924036419</v>
      </c>
      <c r="I368">
        <v>1.1000000000000001</v>
      </c>
      <c r="J368">
        <v>0</v>
      </c>
      <c r="K368">
        <v>7</v>
      </c>
      <c r="L368">
        <v>0</v>
      </c>
    </row>
    <row r="369" spans="1:12">
      <c r="A369" t="s">
        <v>4</v>
      </c>
      <c r="B369" s="1">
        <v>43902</v>
      </c>
      <c r="C369">
        <v>4</v>
      </c>
      <c r="D369" s="11">
        <f t="shared" si="25"/>
        <v>6.516739081687251</v>
      </c>
      <c r="E369" s="11">
        <f t="shared" si="26"/>
        <v>0.37832360179510688</v>
      </c>
      <c r="F369" s="11">
        <f t="shared" si="27"/>
        <v>14.840284060397021</v>
      </c>
      <c r="G369" s="11">
        <f t="shared" si="28"/>
        <v>7.0617688247613977</v>
      </c>
      <c r="H369" s="11">
        <f t="shared" si="29"/>
        <v>10.78234250296433</v>
      </c>
      <c r="I369">
        <v>1.1000000000000001</v>
      </c>
      <c r="J369">
        <v>2</v>
      </c>
      <c r="K369">
        <v>7</v>
      </c>
      <c r="L369">
        <v>1</v>
      </c>
    </row>
    <row r="370" spans="1:12">
      <c r="A370" t="s">
        <v>4</v>
      </c>
      <c r="B370" s="1">
        <v>43901</v>
      </c>
      <c r="C370">
        <v>3</v>
      </c>
      <c r="D370" s="11">
        <f t="shared" si="25"/>
        <v>3.7238509038212864</v>
      </c>
      <c r="E370" s="11">
        <f t="shared" si="26"/>
        <v>0.21618491531148964</v>
      </c>
      <c r="F370" s="11">
        <f t="shared" si="27"/>
        <v>8.480162320226869</v>
      </c>
      <c r="G370" s="11">
        <f t="shared" si="28"/>
        <v>4.0352964712922272</v>
      </c>
      <c r="H370" s="11">
        <f t="shared" si="29"/>
        <v>6.1613385731224746</v>
      </c>
      <c r="I370">
        <v>0.8</v>
      </c>
      <c r="J370">
        <v>1</v>
      </c>
      <c r="K370">
        <v>5</v>
      </c>
      <c r="L370">
        <v>1</v>
      </c>
    </row>
    <row r="371" spans="1:12">
      <c r="A371" t="s">
        <v>4</v>
      </c>
      <c r="B371" s="1">
        <v>43900</v>
      </c>
      <c r="C371">
        <v>2</v>
      </c>
      <c r="D371" s="11">
        <f t="shared" si="25"/>
        <v>2.0946661333994734</v>
      </c>
      <c r="E371" s="11">
        <f t="shared" si="26"/>
        <v>0.12160401486271293</v>
      </c>
      <c r="F371" s="11">
        <f t="shared" si="27"/>
        <v>4.7700913051276137</v>
      </c>
      <c r="G371" s="11">
        <f t="shared" si="28"/>
        <v>2.2698542651018778</v>
      </c>
      <c r="H371" s="11">
        <f t="shared" si="29"/>
        <v>3.4657529473813922</v>
      </c>
      <c r="I371">
        <v>0.5</v>
      </c>
      <c r="J371">
        <v>0</v>
      </c>
      <c r="K371">
        <v>4</v>
      </c>
      <c r="L371">
        <v>0</v>
      </c>
    </row>
    <row r="372" spans="1:12">
      <c r="A372" t="s">
        <v>4</v>
      </c>
      <c r="B372" s="1">
        <v>43899</v>
      </c>
      <c r="C372">
        <v>2</v>
      </c>
      <c r="D372" s="11">
        <f t="shared" si="25"/>
        <v>0.81459238521090638</v>
      </c>
      <c r="E372" s="11">
        <f t="shared" si="26"/>
        <v>4.729045022438836E-2</v>
      </c>
      <c r="F372" s="11">
        <f t="shared" si="27"/>
        <v>1.8550355075496276</v>
      </c>
      <c r="G372" s="11">
        <f t="shared" si="28"/>
        <v>0.88272110309517471</v>
      </c>
      <c r="H372" s="11">
        <f t="shared" si="29"/>
        <v>1.3477928128705412</v>
      </c>
      <c r="I372">
        <v>0.5</v>
      </c>
      <c r="J372">
        <v>1</v>
      </c>
      <c r="K372">
        <v>4</v>
      </c>
      <c r="L372">
        <v>1</v>
      </c>
    </row>
    <row r="373" spans="1:12">
      <c r="A373" t="s">
        <v>4</v>
      </c>
      <c r="B373" s="1">
        <v>43898</v>
      </c>
      <c r="C373">
        <v>1</v>
      </c>
      <c r="D373" s="11">
        <f t="shared" si="25"/>
        <v>0.4654813629776608</v>
      </c>
      <c r="E373" s="11">
        <f t="shared" si="26"/>
        <v>2.7023114413936206E-2</v>
      </c>
      <c r="F373" s="11">
        <f t="shared" si="27"/>
        <v>1.0600202900283586</v>
      </c>
      <c r="G373" s="11">
        <f t="shared" si="28"/>
        <v>0.5044120589115284</v>
      </c>
      <c r="H373" s="11">
        <f t="shared" si="29"/>
        <v>0.77016732164030932</v>
      </c>
      <c r="I373">
        <v>0.30000000000000004</v>
      </c>
      <c r="J373">
        <v>0</v>
      </c>
      <c r="K373">
        <v>3</v>
      </c>
      <c r="L373">
        <v>0</v>
      </c>
    </row>
    <row r="374" spans="1:12">
      <c r="A374" t="s">
        <v>4</v>
      </c>
      <c r="B374" s="1">
        <v>43897</v>
      </c>
      <c r="C374">
        <v>1</v>
      </c>
      <c r="D374" s="11">
        <f t="shared" si="25"/>
        <v>0.4654813629776608</v>
      </c>
      <c r="E374" s="11">
        <f t="shared" si="26"/>
        <v>2.7023114413936206E-2</v>
      </c>
      <c r="F374" s="11">
        <f t="shared" si="27"/>
        <v>1.0600202900283586</v>
      </c>
      <c r="G374" s="11">
        <f t="shared" si="28"/>
        <v>0.5044120589115284</v>
      </c>
      <c r="H374" s="11">
        <f t="shared" si="29"/>
        <v>0.77016732164030932</v>
      </c>
      <c r="I374">
        <v>0.30000000000000004</v>
      </c>
      <c r="J374">
        <v>0</v>
      </c>
      <c r="K374">
        <v>3</v>
      </c>
      <c r="L374">
        <v>0</v>
      </c>
    </row>
    <row r="375" spans="1:12">
      <c r="A375" t="s">
        <v>4</v>
      </c>
      <c r="B375" s="1">
        <v>43896</v>
      </c>
      <c r="C375">
        <v>1</v>
      </c>
      <c r="D375" s="11">
        <f t="shared" si="25"/>
        <v>0.2327406814888304</v>
      </c>
      <c r="E375" s="11">
        <f t="shared" si="26"/>
        <v>1.3511557206968103E-2</v>
      </c>
      <c r="F375" s="11">
        <f t="shared" si="27"/>
        <v>0.53001014501417931</v>
      </c>
      <c r="G375" s="11">
        <f t="shared" si="28"/>
        <v>0.2522060294557642</v>
      </c>
      <c r="H375" s="11">
        <f t="shared" si="29"/>
        <v>0.38508366082015466</v>
      </c>
      <c r="I375">
        <v>0.30000000000000004</v>
      </c>
      <c r="J375">
        <v>0</v>
      </c>
      <c r="K375">
        <v>3</v>
      </c>
      <c r="L375">
        <v>0</v>
      </c>
    </row>
    <row r="376" spans="1:12">
      <c r="A376" t="s">
        <v>4</v>
      </c>
      <c r="B376" s="1">
        <v>43895</v>
      </c>
      <c r="C376">
        <v>1</v>
      </c>
      <c r="D376" s="11">
        <f t="shared" si="25"/>
        <v>0.2327406814888304</v>
      </c>
      <c r="E376" s="11">
        <f t="shared" si="26"/>
        <v>1.3511557206968103E-2</v>
      </c>
      <c r="F376" s="11">
        <f t="shared" si="27"/>
        <v>0.53001014501417931</v>
      </c>
      <c r="G376" s="11">
        <f t="shared" si="28"/>
        <v>0.2522060294557642</v>
      </c>
      <c r="H376" s="11">
        <f t="shared" si="29"/>
        <v>0.38508366082015466</v>
      </c>
      <c r="I376">
        <v>0.30000000000000004</v>
      </c>
      <c r="J376">
        <v>0</v>
      </c>
      <c r="K376">
        <v>3</v>
      </c>
      <c r="L376">
        <v>0</v>
      </c>
    </row>
    <row r="377" spans="1:12">
      <c r="A377" t="s">
        <v>4</v>
      </c>
      <c r="B377" s="1">
        <v>43894</v>
      </c>
      <c r="C377">
        <v>1</v>
      </c>
      <c r="D377" s="11">
        <f t="shared" si="25"/>
        <v>0.2327406814888304</v>
      </c>
      <c r="E377" s="11">
        <f t="shared" si="26"/>
        <v>1.3511557206968103E-2</v>
      </c>
      <c r="F377" s="11">
        <f t="shared" si="27"/>
        <v>0.53001014501417931</v>
      </c>
      <c r="G377" s="11">
        <f t="shared" si="28"/>
        <v>0.2522060294557642</v>
      </c>
      <c r="H377" s="11">
        <f t="shared" si="29"/>
        <v>0.38508366082015466</v>
      </c>
      <c r="I377">
        <v>0.30000000000000004</v>
      </c>
      <c r="J377">
        <v>2</v>
      </c>
      <c r="K377">
        <v>3</v>
      </c>
      <c r="L377">
        <v>1</v>
      </c>
    </row>
    <row r="378" spans="1:12">
      <c r="A378" t="s">
        <v>4</v>
      </c>
      <c r="B378" s="1">
        <v>43893</v>
      </c>
      <c r="C378">
        <v>0</v>
      </c>
      <c r="D378" s="11">
        <f t="shared" si="25"/>
        <v>0.1163703407444152</v>
      </c>
      <c r="E378" s="11">
        <f t="shared" si="26"/>
        <v>6.7557786034840514E-3</v>
      </c>
      <c r="F378" s="11">
        <f t="shared" si="27"/>
        <v>0.26500507250708966</v>
      </c>
      <c r="G378" s="11">
        <f t="shared" si="28"/>
        <v>0.1261030147278821</v>
      </c>
      <c r="H378" s="11">
        <f t="shared" si="29"/>
        <v>0.19254183041007733</v>
      </c>
      <c r="I378">
        <v>0</v>
      </c>
      <c r="J378">
        <v>0</v>
      </c>
      <c r="K378">
        <v>1</v>
      </c>
      <c r="L378">
        <v>0</v>
      </c>
    </row>
    <row r="379" spans="1:12">
      <c r="A379" t="s">
        <v>4</v>
      </c>
      <c r="B379" s="1">
        <v>43892</v>
      </c>
      <c r="C379">
        <v>0</v>
      </c>
      <c r="D379" s="11">
        <f t="shared" si="25"/>
        <v>0.1163703407444152</v>
      </c>
      <c r="E379" s="11">
        <f t="shared" si="26"/>
        <v>6.7557786034840514E-3</v>
      </c>
      <c r="F379" s="11">
        <f t="shared" si="27"/>
        <v>0.26500507250708966</v>
      </c>
      <c r="G379" s="11">
        <f t="shared" si="28"/>
        <v>0.1261030147278821</v>
      </c>
      <c r="H379" s="11">
        <f t="shared" si="29"/>
        <v>0.19254183041007733</v>
      </c>
      <c r="I379">
        <v>0</v>
      </c>
      <c r="J379">
        <v>0</v>
      </c>
      <c r="K379">
        <v>1</v>
      </c>
      <c r="L379">
        <v>0</v>
      </c>
    </row>
    <row r="380" spans="1:12">
      <c r="A380" t="s">
        <v>4</v>
      </c>
      <c r="B380" s="1">
        <v>43891</v>
      </c>
      <c r="C380">
        <v>0</v>
      </c>
      <c r="D380" s="11">
        <f t="shared" si="25"/>
        <v>0.1163703407444152</v>
      </c>
      <c r="E380" s="11">
        <f t="shared" si="26"/>
        <v>6.7557786034840514E-3</v>
      </c>
      <c r="F380" s="11">
        <f t="shared" si="27"/>
        <v>0.26500507250708966</v>
      </c>
      <c r="G380" s="11">
        <f t="shared" si="28"/>
        <v>0.1261030147278821</v>
      </c>
      <c r="H380" s="11">
        <f t="shared" si="29"/>
        <v>0.19254183041007733</v>
      </c>
      <c r="I380">
        <v>0</v>
      </c>
      <c r="J380">
        <v>1</v>
      </c>
      <c r="K380">
        <v>1</v>
      </c>
      <c r="L380">
        <v>0</v>
      </c>
    </row>
    <row r="381" spans="1:12">
      <c r="A381" t="s">
        <v>4</v>
      </c>
      <c r="B381" s="1">
        <v>43890</v>
      </c>
      <c r="C381">
        <v>0</v>
      </c>
      <c r="D381" s="11">
        <f t="shared" si="25"/>
        <v>0.1163703407444152</v>
      </c>
      <c r="E381" s="11">
        <f t="shared" si="26"/>
        <v>6.7557786034840514E-3</v>
      </c>
      <c r="F381" s="11">
        <f t="shared" si="27"/>
        <v>0.26500507250708966</v>
      </c>
      <c r="G381" s="11">
        <f t="shared" si="28"/>
        <v>0.1261030147278821</v>
      </c>
      <c r="H381" s="11">
        <f t="shared" si="29"/>
        <v>0.19254183041007733</v>
      </c>
      <c r="I381">
        <v>0</v>
      </c>
      <c r="J381">
        <v>0</v>
      </c>
      <c r="K381">
        <v>0</v>
      </c>
      <c r="L381">
        <v>0</v>
      </c>
    </row>
    <row r="382" spans="1:12">
      <c r="A382" t="s">
        <v>4</v>
      </c>
      <c r="B382" s="1">
        <v>43889</v>
      </c>
      <c r="C382">
        <v>0</v>
      </c>
      <c r="D382" s="11">
        <f t="shared" si="25"/>
        <v>0.1163703407444152</v>
      </c>
      <c r="E382" s="11">
        <f t="shared" si="26"/>
        <v>6.7557786034840514E-3</v>
      </c>
      <c r="F382" s="11">
        <f t="shared" si="27"/>
        <v>0.26500507250708966</v>
      </c>
      <c r="G382" s="11">
        <f t="shared" si="28"/>
        <v>0.1261030147278821</v>
      </c>
      <c r="H382" s="11">
        <f t="shared" si="29"/>
        <v>0.19254183041007733</v>
      </c>
      <c r="I382">
        <v>0</v>
      </c>
      <c r="J382">
        <v>0</v>
      </c>
      <c r="K382">
        <v>0</v>
      </c>
      <c r="L382">
        <v>0</v>
      </c>
    </row>
    <row r="383" spans="1:12">
      <c r="A383" t="s">
        <v>4</v>
      </c>
      <c r="B383" s="1">
        <v>43888</v>
      </c>
      <c r="C383">
        <v>0</v>
      </c>
      <c r="D383" s="11">
        <f t="shared" si="25"/>
        <v>0.1163703407444152</v>
      </c>
      <c r="E383" s="11">
        <f t="shared" si="26"/>
        <v>6.7557786034840514E-3</v>
      </c>
      <c r="F383" s="11">
        <f t="shared" si="27"/>
        <v>0.26500507250708966</v>
      </c>
      <c r="G383" s="11">
        <f t="shared" si="28"/>
        <v>0.1261030147278821</v>
      </c>
      <c r="H383" s="11">
        <f t="shared" si="29"/>
        <v>0.19254183041007733</v>
      </c>
      <c r="I383">
        <v>0</v>
      </c>
      <c r="J383">
        <v>0</v>
      </c>
      <c r="K383">
        <v>0</v>
      </c>
      <c r="L383">
        <v>0</v>
      </c>
    </row>
    <row r="384" spans="1:12">
      <c r="A384" t="s">
        <v>4</v>
      </c>
      <c r="B384" s="1">
        <v>43887</v>
      </c>
      <c r="C384">
        <v>0</v>
      </c>
      <c r="D384" s="11">
        <f t="shared" si="25"/>
        <v>0</v>
      </c>
      <c r="E384" s="11">
        <f t="shared" si="26"/>
        <v>0</v>
      </c>
      <c r="F384" s="11">
        <f t="shared" si="27"/>
        <v>0</v>
      </c>
      <c r="G384" s="11">
        <f t="shared" si="28"/>
        <v>0</v>
      </c>
      <c r="H384" s="11">
        <f t="shared" si="29"/>
        <v>0</v>
      </c>
      <c r="I384">
        <v>0</v>
      </c>
      <c r="J384">
        <v>0</v>
      </c>
      <c r="K384">
        <v>0</v>
      </c>
      <c r="L384">
        <v>0</v>
      </c>
    </row>
    <row r="385" spans="1:12">
      <c r="A385" t="s">
        <v>4</v>
      </c>
      <c r="B385" s="1">
        <v>43886</v>
      </c>
      <c r="C385">
        <v>0</v>
      </c>
      <c r="D385" s="11">
        <f t="shared" si="25"/>
        <v>0</v>
      </c>
      <c r="E385" s="11">
        <f t="shared" si="26"/>
        <v>0</v>
      </c>
      <c r="F385" s="11">
        <f t="shared" si="27"/>
        <v>0</v>
      </c>
      <c r="G385" s="11">
        <f t="shared" si="28"/>
        <v>0</v>
      </c>
      <c r="H385" s="11">
        <f t="shared" si="29"/>
        <v>0</v>
      </c>
      <c r="I385">
        <v>0</v>
      </c>
      <c r="J385">
        <v>0</v>
      </c>
      <c r="K385">
        <v>0</v>
      </c>
      <c r="L385">
        <v>0</v>
      </c>
    </row>
    <row r="386" spans="1:12">
      <c r="A386" t="s">
        <v>4</v>
      </c>
      <c r="B386" s="1">
        <v>43885</v>
      </c>
      <c r="C386">
        <v>0</v>
      </c>
      <c r="D386" s="11">
        <f t="shared" ref="D386:D449" si="30">SUMIFS(CasesHB,HB,"Wales",SpecDate,B386)*SUMIFS(Pop,Area,A386)</f>
        <v>0</v>
      </c>
      <c r="E386" s="11">
        <f t="shared" ref="E386:E449" si="31">SUMIFS(CasesHB,HB,"Wales",SpecDate,B386)*SUMIFS(AreaKm2,Area,A386)</f>
        <v>0</v>
      </c>
      <c r="F386" s="11">
        <f t="shared" ref="F386:F449" si="32">SUMIFS(CasesHB,HB,"Wales",SpecDate,B386)*SUMIFS(PopKm2,Area,A386)</f>
        <v>0</v>
      </c>
      <c r="G386" s="11">
        <f t="shared" ref="G386:G449" si="33">SUMIFS(CasesHB,HB,"Wales",SpecDate,B386)*SUMIFS(PopKm2SRT,Area,A386)</f>
        <v>0</v>
      </c>
      <c r="H386" s="11">
        <f t="shared" ref="H386:H449" si="34">SUMIFS(CasesHB,HB,"Wales",SpecDate,B386)*SUMIFS(PopSRTKm2,Area,A386)</f>
        <v>0</v>
      </c>
      <c r="I386">
        <v>0</v>
      </c>
      <c r="J386">
        <v>0</v>
      </c>
      <c r="K386">
        <v>0</v>
      </c>
      <c r="L386">
        <v>0</v>
      </c>
    </row>
    <row r="387" spans="1:12">
      <c r="A387" t="s">
        <v>4</v>
      </c>
      <c r="B387" s="1">
        <v>43884</v>
      </c>
      <c r="C387">
        <v>0</v>
      </c>
      <c r="D387" s="11">
        <f t="shared" si="30"/>
        <v>0</v>
      </c>
      <c r="E387" s="11">
        <f t="shared" si="31"/>
        <v>0</v>
      </c>
      <c r="F387" s="11">
        <f t="shared" si="32"/>
        <v>0</v>
      </c>
      <c r="G387" s="11">
        <f t="shared" si="33"/>
        <v>0</v>
      </c>
      <c r="H387" s="11">
        <f t="shared" si="34"/>
        <v>0</v>
      </c>
      <c r="I387">
        <v>0</v>
      </c>
      <c r="J387">
        <v>0</v>
      </c>
      <c r="K387">
        <v>0</v>
      </c>
      <c r="L387">
        <v>0</v>
      </c>
    </row>
    <row r="388" spans="1:12">
      <c r="A388" t="s">
        <v>4</v>
      </c>
      <c r="B388" s="1">
        <v>43883</v>
      </c>
      <c r="C388">
        <v>0</v>
      </c>
      <c r="D388" s="11">
        <f t="shared" si="30"/>
        <v>0</v>
      </c>
      <c r="E388" s="11">
        <f t="shared" si="31"/>
        <v>0</v>
      </c>
      <c r="F388" s="11">
        <f t="shared" si="32"/>
        <v>0</v>
      </c>
      <c r="G388" s="11">
        <f t="shared" si="33"/>
        <v>0</v>
      </c>
      <c r="H388" s="11">
        <f t="shared" si="34"/>
        <v>0</v>
      </c>
      <c r="I388">
        <v>0</v>
      </c>
      <c r="J388">
        <v>0</v>
      </c>
      <c r="K388">
        <v>0</v>
      </c>
      <c r="L388">
        <v>0</v>
      </c>
    </row>
    <row r="389" spans="1:12">
      <c r="A389" t="s">
        <v>4</v>
      </c>
      <c r="B389" s="1">
        <v>43882</v>
      </c>
      <c r="C389">
        <v>0</v>
      </c>
      <c r="D389" s="11">
        <f t="shared" si="30"/>
        <v>0</v>
      </c>
      <c r="E389" s="11">
        <f t="shared" si="31"/>
        <v>0</v>
      </c>
      <c r="F389" s="11">
        <f t="shared" si="32"/>
        <v>0</v>
      </c>
      <c r="G389" s="11">
        <f t="shared" si="33"/>
        <v>0</v>
      </c>
      <c r="H389" s="11">
        <f t="shared" si="34"/>
        <v>0</v>
      </c>
      <c r="I389">
        <v>0</v>
      </c>
      <c r="J389">
        <v>0</v>
      </c>
      <c r="K389">
        <v>0</v>
      </c>
      <c r="L389">
        <v>0</v>
      </c>
    </row>
    <row r="390" spans="1:12">
      <c r="A390" t="s">
        <v>4</v>
      </c>
      <c r="B390" s="1">
        <v>43881</v>
      </c>
      <c r="C390">
        <v>0</v>
      </c>
      <c r="D390" s="11">
        <f t="shared" si="30"/>
        <v>0</v>
      </c>
      <c r="E390" s="11">
        <f t="shared" si="31"/>
        <v>0</v>
      </c>
      <c r="F390" s="11">
        <f t="shared" si="32"/>
        <v>0</v>
      </c>
      <c r="G390" s="11">
        <f t="shared" si="33"/>
        <v>0</v>
      </c>
      <c r="H390" s="11">
        <f t="shared" si="34"/>
        <v>0</v>
      </c>
      <c r="I390">
        <v>0</v>
      </c>
      <c r="J390">
        <v>0</v>
      </c>
      <c r="K390">
        <v>0</v>
      </c>
      <c r="L390">
        <v>0</v>
      </c>
    </row>
    <row r="391" spans="1:12">
      <c r="A391" t="s">
        <v>4</v>
      </c>
      <c r="B391" s="1">
        <v>43880</v>
      </c>
      <c r="C391">
        <v>0</v>
      </c>
      <c r="D391" s="11">
        <f t="shared" si="30"/>
        <v>0</v>
      </c>
      <c r="E391" s="11">
        <f t="shared" si="31"/>
        <v>0</v>
      </c>
      <c r="F391" s="11">
        <f t="shared" si="32"/>
        <v>0</v>
      </c>
      <c r="G391" s="11">
        <f t="shared" si="33"/>
        <v>0</v>
      </c>
      <c r="H391" s="11">
        <f t="shared" si="34"/>
        <v>0</v>
      </c>
      <c r="I391">
        <v>0</v>
      </c>
      <c r="J391">
        <v>0</v>
      </c>
      <c r="K391">
        <v>0</v>
      </c>
      <c r="L391">
        <v>0</v>
      </c>
    </row>
    <row r="392" spans="1:12">
      <c r="A392" t="s">
        <v>4</v>
      </c>
      <c r="B392" s="1">
        <v>43879</v>
      </c>
      <c r="C392">
        <v>0</v>
      </c>
      <c r="D392" s="11">
        <f t="shared" si="30"/>
        <v>0</v>
      </c>
      <c r="E392" s="11">
        <f t="shared" si="31"/>
        <v>0</v>
      </c>
      <c r="F392" s="11">
        <f t="shared" si="32"/>
        <v>0</v>
      </c>
      <c r="G392" s="11">
        <f t="shared" si="33"/>
        <v>0</v>
      </c>
      <c r="H392" s="11">
        <f t="shared" si="34"/>
        <v>0</v>
      </c>
      <c r="I392">
        <v>0</v>
      </c>
      <c r="J392">
        <v>0</v>
      </c>
      <c r="K392">
        <v>0</v>
      </c>
      <c r="L392">
        <v>0</v>
      </c>
    </row>
    <row r="393" spans="1:12">
      <c r="A393" t="s">
        <v>4</v>
      </c>
      <c r="B393" s="1">
        <v>43878</v>
      </c>
      <c r="C393">
        <v>0</v>
      </c>
      <c r="D393" s="11">
        <f t="shared" si="30"/>
        <v>0</v>
      </c>
      <c r="E393" s="11">
        <f t="shared" si="31"/>
        <v>0</v>
      </c>
      <c r="F393" s="11">
        <f t="shared" si="32"/>
        <v>0</v>
      </c>
      <c r="G393" s="11">
        <f t="shared" si="33"/>
        <v>0</v>
      </c>
      <c r="H393" s="11">
        <f t="shared" si="34"/>
        <v>0</v>
      </c>
      <c r="I393">
        <v>0</v>
      </c>
      <c r="J393">
        <v>0</v>
      </c>
      <c r="K393">
        <v>0</v>
      </c>
      <c r="L393">
        <v>0</v>
      </c>
    </row>
    <row r="394" spans="1:12">
      <c r="A394" t="s">
        <v>4</v>
      </c>
      <c r="B394" s="1">
        <v>43877</v>
      </c>
      <c r="C394">
        <v>0</v>
      </c>
      <c r="D394" s="11">
        <f t="shared" si="30"/>
        <v>0</v>
      </c>
      <c r="E394" s="11">
        <f t="shared" si="31"/>
        <v>0</v>
      </c>
      <c r="F394" s="11">
        <f t="shared" si="32"/>
        <v>0</v>
      </c>
      <c r="G394" s="11">
        <f t="shared" si="33"/>
        <v>0</v>
      </c>
      <c r="H394" s="11">
        <f t="shared" si="34"/>
        <v>0</v>
      </c>
      <c r="I394">
        <v>0</v>
      </c>
      <c r="J394">
        <v>0</v>
      </c>
      <c r="K394">
        <v>0</v>
      </c>
      <c r="L394">
        <v>0</v>
      </c>
    </row>
    <row r="395" spans="1:12">
      <c r="A395" t="s">
        <v>4</v>
      </c>
      <c r="B395" s="1">
        <v>43876</v>
      </c>
      <c r="C395">
        <v>0</v>
      </c>
      <c r="D395" s="11">
        <f t="shared" si="30"/>
        <v>0</v>
      </c>
      <c r="E395" s="11">
        <f t="shared" si="31"/>
        <v>0</v>
      </c>
      <c r="F395" s="11">
        <f t="shared" si="32"/>
        <v>0</v>
      </c>
      <c r="G395" s="11">
        <f t="shared" si="33"/>
        <v>0</v>
      </c>
      <c r="H395" s="11">
        <f t="shared" si="34"/>
        <v>0</v>
      </c>
      <c r="I395">
        <v>0</v>
      </c>
      <c r="J395">
        <v>0</v>
      </c>
      <c r="K395">
        <v>0</v>
      </c>
      <c r="L395">
        <v>0</v>
      </c>
    </row>
    <row r="396" spans="1:12">
      <c r="A396" t="s">
        <v>4</v>
      </c>
      <c r="B396" s="1">
        <v>43875</v>
      </c>
      <c r="C396">
        <v>0</v>
      </c>
      <c r="D396" s="11">
        <f t="shared" si="30"/>
        <v>0</v>
      </c>
      <c r="E396" s="11">
        <f t="shared" si="31"/>
        <v>0</v>
      </c>
      <c r="F396" s="11">
        <f t="shared" si="32"/>
        <v>0</v>
      </c>
      <c r="G396" s="11">
        <f t="shared" si="33"/>
        <v>0</v>
      </c>
      <c r="H396" s="11">
        <f t="shared" si="34"/>
        <v>0</v>
      </c>
      <c r="I396">
        <v>0</v>
      </c>
      <c r="J396">
        <v>0</v>
      </c>
      <c r="K396">
        <v>0</v>
      </c>
      <c r="L396">
        <v>0</v>
      </c>
    </row>
    <row r="397" spans="1:12">
      <c r="A397" t="s">
        <v>4</v>
      </c>
      <c r="B397" s="1">
        <v>43874</v>
      </c>
      <c r="C397">
        <v>0</v>
      </c>
      <c r="D397" s="11">
        <f t="shared" si="30"/>
        <v>0</v>
      </c>
      <c r="E397" s="11">
        <f t="shared" si="31"/>
        <v>0</v>
      </c>
      <c r="F397" s="11">
        <f t="shared" si="32"/>
        <v>0</v>
      </c>
      <c r="G397" s="11">
        <f t="shared" si="33"/>
        <v>0</v>
      </c>
      <c r="H397" s="11">
        <f t="shared" si="34"/>
        <v>0</v>
      </c>
      <c r="I397">
        <v>0</v>
      </c>
      <c r="J397">
        <v>0</v>
      </c>
      <c r="K397">
        <v>0</v>
      </c>
      <c r="L397">
        <v>0</v>
      </c>
    </row>
    <row r="398" spans="1:12">
      <c r="A398" t="s">
        <v>5</v>
      </c>
      <c r="B398" s="1">
        <v>43972</v>
      </c>
      <c r="C398">
        <v>672</v>
      </c>
      <c r="D398" s="11">
        <f t="shared" si="30"/>
        <v>764.6298083251213</v>
      </c>
      <c r="E398" s="11">
        <f t="shared" si="31"/>
        <v>1460.5641075133908</v>
      </c>
      <c r="F398" s="11">
        <f t="shared" si="32"/>
        <v>102.85911780056828</v>
      </c>
      <c r="G398" s="11">
        <f t="shared" si="33"/>
        <v>280.75805550581566</v>
      </c>
      <c r="H398" s="11">
        <f t="shared" si="34"/>
        <v>307.48494693242242</v>
      </c>
      <c r="I398">
        <v>358.3</v>
      </c>
      <c r="J398">
        <v>0</v>
      </c>
      <c r="K398">
        <v>3637</v>
      </c>
      <c r="L398">
        <v>0</v>
      </c>
    </row>
    <row r="399" spans="1:12">
      <c r="A399" t="s">
        <v>5</v>
      </c>
      <c r="B399" s="1">
        <v>43971</v>
      </c>
      <c r="C399">
        <v>672</v>
      </c>
      <c r="D399" s="11">
        <f t="shared" si="30"/>
        <v>764.6298083251213</v>
      </c>
      <c r="E399" s="11">
        <f t="shared" si="31"/>
        <v>1460.5641075133908</v>
      </c>
      <c r="F399" s="11">
        <f t="shared" si="32"/>
        <v>102.85911780056828</v>
      </c>
      <c r="G399" s="11">
        <f t="shared" si="33"/>
        <v>280.75805550581566</v>
      </c>
      <c r="H399" s="11">
        <f t="shared" si="34"/>
        <v>307.48494693242242</v>
      </c>
      <c r="I399">
        <v>358.3</v>
      </c>
      <c r="J399">
        <v>7</v>
      </c>
      <c r="K399">
        <v>3637</v>
      </c>
      <c r="L399">
        <v>0</v>
      </c>
    </row>
    <row r="400" spans="1:12">
      <c r="A400" t="s">
        <v>5</v>
      </c>
      <c r="B400" s="1">
        <v>43970</v>
      </c>
      <c r="C400">
        <v>672</v>
      </c>
      <c r="D400" s="11">
        <f t="shared" si="30"/>
        <v>764.45019126890213</v>
      </c>
      <c r="E400" s="11">
        <f t="shared" si="31"/>
        <v>1460.2210104714568</v>
      </c>
      <c r="F400" s="11">
        <f t="shared" si="32"/>
        <v>102.83495545201282</v>
      </c>
      <c r="G400" s="11">
        <f t="shared" si="33"/>
        <v>280.69210341384809</v>
      </c>
      <c r="H400" s="11">
        <f t="shared" si="34"/>
        <v>307.41271650091375</v>
      </c>
      <c r="I400">
        <v>358.3</v>
      </c>
      <c r="J400">
        <v>97</v>
      </c>
      <c r="K400">
        <v>3630</v>
      </c>
      <c r="L400">
        <v>5</v>
      </c>
    </row>
    <row r="401" spans="1:12">
      <c r="A401" t="s">
        <v>5</v>
      </c>
      <c r="B401" s="1">
        <v>43969</v>
      </c>
      <c r="C401">
        <v>667</v>
      </c>
      <c r="D401" s="11">
        <f t="shared" si="30"/>
        <v>760.25912662378755</v>
      </c>
      <c r="E401" s="11">
        <f t="shared" si="31"/>
        <v>1452.2154128263282</v>
      </c>
      <c r="F401" s="11">
        <f t="shared" si="32"/>
        <v>102.27116731905222</v>
      </c>
      <c r="G401" s="11">
        <f t="shared" si="33"/>
        <v>279.15322126793887</v>
      </c>
      <c r="H401" s="11">
        <f t="shared" si="34"/>
        <v>305.72733976571135</v>
      </c>
      <c r="I401">
        <v>355.6</v>
      </c>
      <c r="J401">
        <v>120</v>
      </c>
      <c r="K401">
        <v>3533</v>
      </c>
      <c r="L401">
        <v>8</v>
      </c>
    </row>
    <row r="402" spans="1:12">
      <c r="A402" t="s">
        <v>5</v>
      </c>
      <c r="B402" s="1">
        <v>43968</v>
      </c>
      <c r="C402">
        <v>659</v>
      </c>
      <c r="D402" s="11">
        <f t="shared" si="30"/>
        <v>751.33814616490076</v>
      </c>
      <c r="E402" s="11">
        <f t="shared" si="31"/>
        <v>1435.1749264102687</v>
      </c>
      <c r="F402" s="11">
        <f t="shared" si="32"/>
        <v>101.07110400746467</v>
      </c>
      <c r="G402" s="11">
        <f t="shared" si="33"/>
        <v>275.87760070021773</v>
      </c>
      <c r="H402" s="11">
        <f t="shared" si="34"/>
        <v>302.1398950007806</v>
      </c>
      <c r="I402">
        <v>351.3</v>
      </c>
      <c r="J402">
        <v>81</v>
      </c>
      <c r="K402">
        <v>3413</v>
      </c>
      <c r="L402">
        <v>5</v>
      </c>
    </row>
    <row r="403" spans="1:12">
      <c r="A403" t="s">
        <v>5</v>
      </c>
      <c r="B403" s="1">
        <v>43967</v>
      </c>
      <c r="C403">
        <v>654</v>
      </c>
      <c r="D403" s="11">
        <f t="shared" si="30"/>
        <v>744.69231508479049</v>
      </c>
      <c r="E403" s="11">
        <f t="shared" si="31"/>
        <v>1422.4803358587076</v>
      </c>
      <c r="F403" s="11">
        <f t="shared" si="32"/>
        <v>100.17709711091287</v>
      </c>
      <c r="G403" s="11">
        <f t="shared" si="33"/>
        <v>273.43737329741879</v>
      </c>
      <c r="H403" s="11">
        <f t="shared" si="34"/>
        <v>299.46736903495969</v>
      </c>
      <c r="I403">
        <v>348.70000000000005</v>
      </c>
      <c r="J403">
        <v>180</v>
      </c>
      <c r="K403">
        <v>3332</v>
      </c>
      <c r="L403">
        <v>9</v>
      </c>
    </row>
    <row r="404" spans="1:12">
      <c r="A404" t="s">
        <v>5</v>
      </c>
      <c r="B404" s="1">
        <v>43966</v>
      </c>
      <c r="C404">
        <v>645</v>
      </c>
      <c r="D404" s="11">
        <f t="shared" si="30"/>
        <v>735.35222816139219</v>
      </c>
      <c r="E404" s="11">
        <f t="shared" si="31"/>
        <v>1404.6392896781354</v>
      </c>
      <c r="F404" s="11">
        <f t="shared" si="32"/>
        <v>98.920654986029248</v>
      </c>
      <c r="G404" s="11">
        <f t="shared" si="33"/>
        <v>270.00786451510669</v>
      </c>
      <c r="H404" s="11">
        <f t="shared" si="34"/>
        <v>295.71138659650865</v>
      </c>
      <c r="I404">
        <v>343.90000000000003</v>
      </c>
      <c r="J404">
        <v>71</v>
      </c>
      <c r="K404">
        <v>3152</v>
      </c>
      <c r="L404">
        <v>12</v>
      </c>
    </row>
    <row r="405" spans="1:12">
      <c r="A405" t="s">
        <v>5</v>
      </c>
      <c r="B405" s="1">
        <v>43965</v>
      </c>
      <c r="C405">
        <v>633</v>
      </c>
      <c r="D405" s="11">
        <f t="shared" si="30"/>
        <v>724.9943112527518</v>
      </c>
      <c r="E405" s="11">
        <f t="shared" si="31"/>
        <v>1384.8540269266032</v>
      </c>
      <c r="F405" s="11">
        <f t="shared" si="32"/>
        <v>97.527292885998065</v>
      </c>
      <c r="G405" s="11">
        <f t="shared" si="33"/>
        <v>266.20462721164529</v>
      </c>
      <c r="H405" s="11">
        <f t="shared" si="34"/>
        <v>291.54609837950852</v>
      </c>
      <c r="I405">
        <v>337.5</v>
      </c>
      <c r="J405">
        <v>84</v>
      </c>
      <c r="K405">
        <v>3081</v>
      </c>
      <c r="L405">
        <v>10</v>
      </c>
    </row>
    <row r="406" spans="1:12">
      <c r="A406" t="s">
        <v>5</v>
      </c>
      <c r="B406" s="1">
        <v>43964</v>
      </c>
      <c r="C406">
        <v>623</v>
      </c>
      <c r="D406" s="11">
        <f t="shared" si="30"/>
        <v>717.80962900398401</v>
      </c>
      <c r="E406" s="11">
        <f t="shared" si="31"/>
        <v>1371.1301452492398</v>
      </c>
      <c r="F406" s="11">
        <f t="shared" si="32"/>
        <v>96.560798943779901</v>
      </c>
      <c r="G406" s="11">
        <f t="shared" si="33"/>
        <v>263.56654353294368</v>
      </c>
      <c r="H406" s="11">
        <f t="shared" si="34"/>
        <v>288.6568811191616</v>
      </c>
      <c r="I406">
        <v>332.1</v>
      </c>
      <c r="J406">
        <v>64</v>
      </c>
      <c r="K406">
        <v>2997</v>
      </c>
      <c r="L406">
        <v>13</v>
      </c>
    </row>
    <row r="407" spans="1:12">
      <c r="A407" t="s">
        <v>5</v>
      </c>
      <c r="B407" s="1">
        <v>43963</v>
      </c>
      <c r="C407">
        <v>610</v>
      </c>
      <c r="D407" s="11">
        <f t="shared" si="30"/>
        <v>709.54724441790086</v>
      </c>
      <c r="E407" s="11">
        <f t="shared" si="31"/>
        <v>1355.3476813202722</v>
      </c>
      <c r="F407" s="11">
        <f t="shared" si="32"/>
        <v>95.449330910229008</v>
      </c>
      <c r="G407" s="11">
        <f t="shared" si="33"/>
        <v>260.53274730243686</v>
      </c>
      <c r="H407" s="11">
        <f t="shared" si="34"/>
        <v>285.33428126976258</v>
      </c>
      <c r="I407">
        <v>325.20000000000005</v>
      </c>
      <c r="J407">
        <v>119</v>
      </c>
      <c r="K407">
        <v>2933</v>
      </c>
      <c r="L407">
        <v>29</v>
      </c>
    </row>
    <row r="408" spans="1:12">
      <c r="A408" t="s">
        <v>5</v>
      </c>
      <c r="B408" s="1">
        <v>43962</v>
      </c>
      <c r="C408">
        <v>581</v>
      </c>
      <c r="D408" s="11">
        <f t="shared" si="30"/>
        <v>701.34473218389087</v>
      </c>
      <c r="E408" s="11">
        <f t="shared" si="31"/>
        <v>1339.6795830719491</v>
      </c>
      <c r="F408" s="11">
        <f t="shared" si="32"/>
        <v>94.345916992863266</v>
      </c>
      <c r="G408" s="11">
        <f t="shared" si="33"/>
        <v>257.5209351025859</v>
      </c>
      <c r="H408" s="11">
        <f t="shared" si="34"/>
        <v>282.03575823086652</v>
      </c>
      <c r="I408">
        <v>309.8</v>
      </c>
      <c r="J408">
        <v>54</v>
      </c>
      <c r="K408">
        <v>2814</v>
      </c>
      <c r="L408">
        <v>8</v>
      </c>
    </row>
    <row r="409" spans="1:12">
      <c r="A409" t="s">
        <v>5</v>
      </c>
      <c r="B409" s="1">
        <v>43961</v>
      </c>
      <c r="C409">
        <v>573</v>
      </c>
      <c r="D409" s="11">
        <f t="shared" si="30"/>
        <v>691.16643233146976</v>
      </c>
      <c r="E409" s="11">
        <f t="shared" si="31"/>
        <v>1320.2374173623509</v>
      </c>
      <c r="F409" s="11">
        <f t="shared" si="32"/>
        <v>92.976717241387533</v>
      </c>
      <c r="G409" s="11">
        <f t="shared" si="33"/>
        <v>253.78364989109201</v>
      </c>
      <c r="H409" s="11">
        <f t="shared" si="34"/>
        <v>277.94270044537501</v>
      </c>
      <c r="I409">
        <v>305.5</v>
      </c>
      <c r="J409">
        <v>46</v>
      </c>
      <c r="K409">
        <v>2760</v>
      </c>
      <c r="L409">
        <v>7</v>
      </c>
    </row>
    <row r="410" spans="1:12">
      <c r="A410" t="s">
        <v>5</v>
      </c>
      <c r="B410" s="1">
        <v>43960</v>
      </c>
      <c r="C410">
        <v>566</v>
      </c>
      <c r="D410" s="11">
        <f t="shared" si="30"/>
        <v>685.2390694762363</v>
      </c>
      <c r="E410" s="11">
        <f t="shared" si="31"/>
        <v>1308.9152149785261</v>
      </c>
      <c r="F410" s="11">
        <f t="shared" si="32"/>
        <v>92.179359739057546</v>
      </c>
      <c r="G410" s="11">
        <f t="shared" si="33"/>
        <v>251.6072308561632</v>
      </c>
      <c r="H410" s="11">
        <f t="shared" si="34"/>
        <v>275.55909620558879</v>
      </c>
      <c r="I410">
        <v>301.8</v>
      </c>
      <c r="J410">
        <v>32</v>
      </c>
      <c r="K410">
        <v>2714</v>
      </c>
      <c r="L410">
        <v>4</v>
      </c>
    </row>
    <row r="411" spans="1:12">
      <c r="A411" t="s">
        <v>5</v>
      </c>
      <c r="B411" s="1">
        <v>43959</v>
      </c>
      <c r="C411">
        <v>562</v>
      </c>
      <c r="D411" s="11">
        <f t="shared" si="30"/>
        <v>677.81489781917617</v>
      </c>
      <c r="E411" s="11">
        <f t="shared" si="31"/>
        <v>1294.7338705785842</v>
      </c>
      <c r="F411" s="11">
        <f t="shared" si="32"/>
        <v>91.180649332098781</v>
      </c>
      <c r="G411" s="11">
        <f t="shared" si="33"/>
        <v>248.88121105483822</v>
      </c>
      <c r="H411" s="11">
        <f t="shared" si="34"/>
        <v>272.5735717032303</v>
      </c>
      <c r="I411">
        <v>299.60000000000002</v>
      </c>
      <c r="J411">
        <v>73</v>
      </c>
      <c r="K411">
        <v>2682</v>
      </c>
      <c r="L411">
        <v>6</v>
      </c>
    </row>
    <row r="412" spans="1:12">
      <c r="A412" t="s">
        <v>5</v>
      </c>
      <c r="B412" s="1">
        <v>43958</v>
      </c>
      <c r="C412">
        <v>556</v>
      </c>
      <c r="D412" s="11">
        <f t="shared" si="30"/>
        <v>671.82766261186953</v>
      </c>
      <c r="E412" s="11">
        <f t="shared" si="31"/>
        <v>1283.2973025141148</v>
      </c>
      <c r="F412" s="11">
        <f t="shared" si="32"/>
        <v>90.375237713583644</v>
      </c>
      <c r="G412" s="11">
        <f t="shared" si="33"/>
        <v>246.68280798925358</v>
      </c>
      <c r="H412" s="11">
        <f t="shared" si="34"/>
        <v>270.16589065294119</v>
      </c>
      <c r="I412">
        <v>296.40000000000003</v>
      </c>
      <c r="J412">
        <v>104</v>
      </c>
      <c r="K412">
        <v>2609</v>
      </c>
      <c r="L412">
        <v>16</v>
      </c>
    </row>
    <row r="413" spans="1:12">
      <c r="A413" t="s">
        <v>5</v>
      </c>
      <c r="B413" s="1">
        <v>43957</v>
      </c>
      <c r="C413">
        <v>540</v>
      </c>
      <c r="D413" s="11">
        <f t="shared" si="30"/>
        <v>661.94872451981371</v>
      </c>
      <c r="E413" s="11">
        <f t="shared" si="31"/>
        <v>1264.4269652077401</v>
      </c>
      <c r="F413" s="11">
        <f t="shared" si="32"/>
        <v>89.04630854303366</v>
      </c>
      <c r="G413" s="11">
        <f t="shared" si="33"/>
        <v>243.0554429310389</v>
      </c>
      <c r="H413" s="11">
        <f t="shared" si="34"/>
        <v>266.19321691996419</v>
      </c>
      <c r="I413">
        <v>287.90000000000003</v>
      </c>
      <c r="J413">
        <v>136</v>
      </c>
      <c r="K413">
        <v>2505</v>
      </c>
      <c r="L413">
        <v>23</v>
      </c>
    </row>
    <row r="414" spans="1:12">
      <c r="A414" t="s">
        <v>5</v>
      </c>
      <c r="B414" s="1">
        <v>43956</v>
      </c>
      <c r="C414">
        <v>517</v>
      </c>
      <c r="D414" s="11">
        <f t="shared" si="30"/>
        <v>652.06978642775789</v>
      </c>
      <c r="E414" s="11">
        <f t="shared" si="31"/>
        <v>1245.5566279013656</v>
      </c>
      <c r="F414" s="11">
        <f t="shared" si="32"/>
        <v>87.717379372483677</v>
      </c>
      <c r="G414" s="11">
        <f t="shared" si="33"/>
        <v>239.42807787282425</v>
      </c>
      <c r="H414" s="11">
        <f t="shared" si="34"/>
        <v>262.22054318698713</v>
      </c>
      <c r="I414">
        <v>275.60000000000002</v>
      </c>
      <c r="J414">
        <v>74</v>
      </c>
      <c r="K414">
        <v>2369</v>
      </c>
      <c r="L414">
        <v>6</v>
      </c>
    </row>
    <row r="415" spans="1:12">
      <c r="A415" t="s">
        <v>5</v>
      </c>
      <c r="B415" s="1">
        <v>43955</v>
      </c>
      <c r="C415">
        <v>511</v>
      </c>
      <c r="D415" s="11">
        <f t="shared" si="30"/>
        <v>642.55008244814042</v>
      </c>
      <c r="E415" s="11">
        <f t="shared" si="31"/>
        <v>1227.3724846788591</v>
      </c>
      <c r="F415" s="11">
        <f t="shared" si="32"/>
        <v>86.436774899044607</v>
      </c>
      <c r="G415" s="11">
        <f t="shared" si="33"/>
        <v>235.93261699854463</v>
      </c>
      <c r="H415" s="11">
        <f t="shared" si="34"/>
        <v>258.39233031702742</v>
      </c>
      <c r="I415">
        <v>272.40000000000003</v>
      </c>
      <c r="J415">
        <v>50</v>
      </c>
      <c r="K415">
        <v>2295</v>
      </c>
      <c r="L415">
        <v>7</v>
      </c>
    </row>
    <row r="416" spans="1:12">
      <c r="A416" t="s">
        <v>5</v>
      </c>
      <c r="B416" s="1">
        <v>43954</v>
      </c>
      <c r="C416">
        <v>504</v>
      </c>
      <c r="D416" s="11">
        <f t="shared" si="30"/>
        <v>634.88642138278806</v>
      </c>
      <c r="E416" s="11">
        <f t="shared" si="31"/>
        <v>1212.7336775563383</v>
      </c>
      <c r="F416" s="11">
        <f t="shared" si="32"/>
        <v>85.405848027345243</v>
      </c>
      <c r="G416" s="11">
        <f t="shared" si="33"/>
        <v>233.11866107459628</v>
      </c>
      <c r="H416" s="11">
        <f t="shared" si="34"/>
        <v>255.31049857265739</v>
      </c>
      <c r="I416">
        <v>268.7</v>
      </c>
      <c r="J416">
        <v>38</v>
      </c>
      <c r="K416">
        <v>2245</v>
      </c>
      <c r="L416">
        <v>1</v>
      </c>
    </row>
    <row r="417" spans="1:12">
      <c r="A417" t="s">
        <v>5</v>
      </c>
      <c r="B417" s="1">
        <v>43953</v>
      </c>
      <c r="C417">
        <v>503</v>
      </c>
      <c r="D417" s="11">
        <f t="shared" si="30"/>
        <v>629.25842028791988</v>
      </c>
      <c r="E417" s="11">
        <f t="shared" si="31"/>
        <v>1201.983303575737</v>
      </c>
      <c r="F417" s="11">
        <f t="shared" si="32"/>
        <v>84.648761105941006</v>
      </c>
      <c r="G417" s="11">
        <f t="shared" si="33"/>
        <v>231.05216219294672</v>
      </c>
      <c r="H417" s="11">
        <f t="shared" si="34"/>
        <v>253.04727838538562</v>
      </c>
      <c r="I417">
        <v>268.2</v>
      </c>
      <c r="J417">
        <v>59</v>
      </c>
      <c r="K417">
        <v>2207</v>
      </c>
      <c r="L417">
        <v>0</v>
      </c>
    </row>
    <row r="418" spans="1:12">
      <c r="A418" t="s">
        <v>5</v>
      </c>
      <c r="B418" s="1">
        <v>43952</v>
      </c>
      <c r="C418">
        <v>503</v>
      </c>
      <c r="D418" s="11">
        <f t="shared" si="30"/>
        <v>619.25973749171794</v>
      </c>
      <c r="E418" s="11">
        <f t="shared" si="31"/>
        <v>1182.884234908073</v>
      </c>
      <c r="F418" s="11">
        <f t="shared" si="32"/>
        <v>83.303723703020722</v>
      </c>
      <c r="G418" s="11">
        <f t="shared" si="33"/>
        <v>227.38082907342036</v>
      </c>
      <c r="H418" s="11">
        <f t="shared" si="34"/>
        <v>249.02645103140279</v>
      </c>
      <c r="I418">
        <v>268.2</v>
      </c>
      <c r="J418">
        <v>75</v>
      </c>
      <c r="K418">
        <v>2148</v>
      </c>
      <c r="L418">
        <v>6</v>
      </c>
    </row>
    <row r="419" spans="1:12">
      <c r="A419" t="s">
        <v>5</v>
      </c>
      <c r="B419" s="1">
        <v>43951</v>
      </c>
      <c r="C419">
        <v>497</v>
      </c>
      <c r="D419" s="11">
        <f t="shared" si="30"/>
        <v>609.79990586417352</v>
      </c>
      <c r="E419" s="11">
        <f t="shared" si="31"/>
        <v>1164.8144573662114</v>
      </c>
      <c r="F419" s="11">
        <f t="shared" si="32"/>
        <v>82.031173345766803</v>
      </c>
      <c r="G419" s="11">
        <f t="shared" si="33"/>
        <v>223.9073522297966</v>
      </c>
      <c r="H419" s="11">
        <f t="shared" si="34"/>
        <v>245.22231497194599</v>
      </c>
      <c r="I419">
        <v>265</v>
      </c>
      <c r="J419">
        <v>75</v>
      </c>
      <c r="K419">
        <v>2073</v>
      </c>
      <c r="L419">
        <v>10</v>
      </c>
    </row>
    <row r="420" spans="1:12">
      <c r="A420" t="s">
        <v>5</v>
      </c>
      <c r="B420" s="1">
        <v>43950</v>
      </c>
      <c r="C420">
        <v>487</v>
      </c>
      <c r="D420" s="11">
        <f t="shared" si="30"/>
        <v>598.30441426614493</v>
      </c>
      <c r="E420" s="11">
        <f t="shared" si="31"/>
        <v>1142.8562466824301</v>
      </c>
      <c r="F420" s="11">
        <f t="shared" si="32"/>
        <v>80.484783038217742</v>
      </c>
      <c r="G420" s="11">
        <f t="shared" si="33"/>
        <v>219.68641834387407</v>
      </c>
      <c r="H420" s="11">
        <f t="shared" si="34"/>
        <v>240.59956735539092</v>
      </c>
      <c r="I420">
        <v>259.60000000000002</v>
      </c>
      <c r="J420">
        <v>67</v>
      </c>
      <c r="K420">
        <v>1998</v>
      </c>
      <c r="L420">
        <v>8</v>
      </c>
    </row>
    <row r="421" spans="1:12">
      <c r="A421" t="s">
        <v>5</v>
      </c>
      <c r="B421" s="1">
        <v>43949</v>
      </c>
      <c r="C421">
        <v>479</v>
      </c>
      <c r="D421" s="11">
        <f t="shared" si="30"/>
        <v>588.54522087823523</v>
      </c>
      <c r="E421" s="11">
        <f t="shared" si="31"/>
        <v>1124.214640737345</v>
      </c>
      <c r="F421" s="11">
        <f t="shared" si="32"/>
        <v>79.171962100038073</v>
      </c>
      <c r="G421" s="11">
        <f t="shared" si="33"/>
        <v>216.1030213469711</v>
      </c>
      <c r="H421" s="11">
        <f t="shared" si="34"/>
        <v>236.67504724341967</v>
      </c>
      <c r="I421">
        <v>255.4</v>
      </c>
      <c r="J421">
        <v>62</v>
      </c>
      <c r="K421">
        <v>1931</v>
      </c>
      <c r="L421">
        <v>7</v>
      </c>
    </row>
    <row r="422" spans="1:12">
      <c r="A422" t="s">
        <v>5</v>
      </c>
      <c r="B422" s="1">
        <v>43948</v>
      </c>
      <c r="C422">
        <v>472</v>
      </c>
      <c r="D422" s="11">
        <f t="shared" si="30"/>
        <v>579.80385747556761</v>
      </c>
      <c r="E422" s="11">
        <f t="shared" si="31"/>
        <v>1107.5172513632197</v>
      </c>
      <c r="F422" s="11">
        <f t="shared" si="32"/>
        <v>77.996061137005967</v>
      </c>
      <c r="G422" s="11">
        <f t="shared" si="33"/>
        <v>212.8933528712175</v>
      </c>
      <c r="H422" s="11">
        <f t="shared" si="34"/>
        <v>233.15983290999756</v>
      </c>
      <c r="I422">
        <v>251.60000000000002</v>
      </c>
      <c r="J422">
        <v>52</v>
      </c>
      <c r="K422">
        <v>1869</v>
      </c>
      <c r="L422">
        <v>11</v>
      </c>
    </row>
    <row r="423" spans="1:12">
      <c r="A423" t="s">
        <v>5</v>
      </c>
      <c r="B423" s="1">
        <v>43947</v>
      </c>
      <c r="C423">
        <v>461</v>
      </c>
      <c r="D423" s="11">
        <f t="shared" si="30"/>
        <v>569.98479173558485</v>
      </c>
      <c r="E423" s="11">
        <f t="shared" si="31"/>
        <v>1088.7612797374898</v>
      </c>
      <c r="F423" s="11">
        <f t="shared" si="32"/>
        <v>76.675186082641147</v>
      </c>
      <c r="G423" s="11">
        <f t="shared" si="33"/>
        <v>209.28797184365868</v>
      </c>
      <c r="H423" s="11">
        <f t="shared" si="34"/>
        <v>229.21123598752342</v>
      </c>
      <c r="I423">
        <v>245.8</v>
      </c>
      <c r="J423">
        <v>40</v>
      </c>
      <c r="K423">
        <v>1817</v>
      </c>
      <c r="L423">
        <v>8</v>
      </c>
    </row>
    <row r="424" spans="1:12">
      <c r="A424" t="s">
        <v>5</v>
      </c>
      <c r="B424" s="1">
        <v>43946</v>
      </c>
      <c r="C424">
        <v>453</v>
      </c>
      <c r="D424" s="11">
        <f t="shared" si="30"/>
        <v>562.85998183889012</v>
      </c>
      <c r="E424" s="11">
        <f t="shared" si="31"/>
        <v>1075.151763740771</v>
      </c>
      <c r="F424" s="11">
        <f t="shared" si="32"/>
        <v>75.716746256608133</v>
      </c>
      <c r="G424" s="11">
        <f t="shared" si="33"/>
        <v>206.67187219561296</v>
      </c>
      <c r="H424" s="11">
        <f t="shared" si="34"/>
        <v>226.34609553767936</v>
      </c>
      <c r="I424">
        <v>241.5</v>
      </c>
      <c r="J424">
        <v>43</v>
      </c>
      <c r="K424">
        <v>1777</v>
      </c>
      <c r="L424">
        <v>5</v>
      </c>
    </row>
    <row r="425" spans="1:12">
      <c r="A425" t="s">
        <v>5</v>
      </c>
      <c r="B425" s="1">
        <v>43945</v>
      </c>
      <c r="C425">
        <v>448</v>
      </c>
      <c r="D425" s="11">
        <f t="shared" si="30"/>
        <v>554.77721430902625</v>
      </c>
      <c r="E425" s="11">
        <f t="shared" si="31"/>
        <v>1059.7123968537373</v>
      </c>
      <c r="F425" s="11">
        <f t="shared" si="32"/>
        <v>74.62944057161269</v>
      </c>
      <c r="G425" s="11">
        <f t="shared" si="33"/>
        <v>203.70402805707369</v>
      </c>
      <c r="H425" s="11">
        <f t="shared" si="34"/>
        <v>223.09572611978908</v>
      </c>
      <c r="I425">
        <v>238.8</v>
      </c>
      <c r="J425">
        <v>50</v>
      </c>
      <c r="K425">
        <v>1734</v>
      </c>
      <c r="L425">
        <v>7</v>
      </c>
    </row>
    <row r="426" spans="1:12">
      <c r="A426" t="s">
        <v>5</v>
      </c>
      <c r="B426" s="1">
        <v>43944</v>
      </c>
      <c r="C426">
        <v>441</v>
      </c>
      <c r="D426" s="11">
        <f t="shared" si="30"/>
        <v>542.38363742990168</v>
      </c>
      <c r="E426" s="11">
        <f t="shared" si="31"/>
        <v>1036.0387009602857</v>
      </c>
      <c r="F426" s="11">
        <f t="shared" si="32"/>
        <v>72.962238521286352</v>
      </c>
      <c r="G426" s="11">
        <f t="shared" si="33"/>
        <v>199.15333371131345</v>
      </c>
      <c r="H426" s="11">
        <f t="shared" si="34"/>
        <v>218.11182634569062</v>
      </c>
      <c r="I426">
        <v>235.10000000000002</v>
      </c>
      <c r="J426">
        <v>79</v>
      </c>
      <c r="K426">
        <v>1684</v>
      </c>
      <c r="L426">
        <v>10</v>
      </c>
    </row>
    <row r="427" spans="1:12">
      <c r="A427" t="s">
        <v>5</v>
      </c>
      <c r="B427" s="1">
        <v>43943</v>
      </c>
      <c r="C427">
        <v>431</v>
      </c>
      <c r="D427" s="11">
        <f t="shared" si="30"/>
        <v>530.52891171943463</v>
      </c>
      <c r="E427" s="11">
        <f t="shared" si="31"/>
        <v>1013.3942961926361</v>
      </c>
      <c r="F427" s="11">
        <f t="shared" si="32"/>
        <v>71.367523516626377</v>
      </c>
      <c r="G427" s="11">
        <f t="shared" si="33"/>
        <v>194.80049564145583</v>
      </c>
      <c r="H427" s="11">
        <f t="shared" si="34"/>
        <v>213.34461786611817</v>
      </c>
      <c r="I427">
        <v>229.8</v>
      </c>
      <c r="J427">
        <v>40</v>
      </c>
      <c r="K427">
        <v>1605</v>
      </c>
      <c r="L427">
        <v>6</v>
      </c>
    </row>
    <row r="428" spans="1:12">
      <c r="A428" t="s">
        <v>5</v>
      </c>
      <c r="B428" s="1">
        <v>43942</v>
      </c>
      <c r="C428">
        <v>425</v>
      </c>
      <c r="D428" s="11">
        <f t="shared" si="30"/>
        <v>515.5009513490952</v>
      </c>
      <c r="E428" s="11">
        <f t="shared" si="31"/>
        <v>984.68851035081786</v>
      </c>
      <c r="F428" s="11">
        <f t="shared" si="32"/>
        <v>69.345940354153385</v>
      </c>
      <c r="G428" s="11">
        <f t="shared" si="33"/>
        <v>189.28250394683837</v>
      </c>
      <c r="H428" s="11">
        <f t="shared" si="34"/>
        <v>207.3013384298925</v>
      </c>
      <c r="I428">
        <v>226.60000000000002</v>
      </c>
      <c r="J428">
        <v>78</v>
      </c>
      <c r="K428">
        <v>1565</v>
      </c>
      <c r="L428">
        <v>7</v>
      </c>
    </row>
    <row r="429" spans="1:12">
      <c r="A429" t="s">
        <v>5</v>
      </c>
      <c r="B429" s="1">
        <v>43941</v>
      </c>
      <c r="C429">
        <v>418</v>
      </c>
      <c r="D429" s="11">
        <f t="shared" si="30"/>
        <v>500.35324627460955</v>
      </c>
      <c r="E429" s="11">
        <f t="shared" si="31"/>
        <v>955.75399314771028</v>
      </c>
      <c r="F429" s="11">
        <f t="shared" si="32"/>
        <v>67.308248959310092</v>
      </c>
      <c r="G429" s="11">
        <f t="shared" si="33"/>
        <v>183.72054419090921</v>
      </c>
      <c r="H429" s="11">
        <f t="shared" si="34"/>
        <v>201.20990537266104</v>
      </c>
      <c r="I429">
        <v>222.9</v>
      </c>
      <c r="J429">
        <v>52</v>
      </c>
      <c r="K429">
        <v>1487</v>
      </c>
      <c r="L429">
        <v>11</v>
      </c>
    </row>
    <row r="430" spans="1:12">
      <c r="A430" t="s">
        <v>5</v>
      </c>
      <c r="B430" s="1">
        <v>43940</v>
      </c>
      <c r="C430">
        <v>407</v>
      </c>
      <c r="D430" s="11">
        <f t="shared" si="30"/>
        <v>483.88834945451651</v>
      </c>
      <c r="E430" s="11">
        <f t="shared" si="31"/>
        <v>924.3034309704193</v>
      </c>
      <c r="F430" s="11">
        <f t="shared" si="32"/>
        <v>65.093367008393457</v>
      </c>
      <c r="G430" s="11">
        <f t="shared" si="33"/>
        <v>177.67493576055142</v>
      </c>
      <c r="H430" s="11">
        <f t="shared" si="34"/>
        <v>194.58878248436599</v>
      </c>
      <c r="I430">
        <v>217</v>
      </c>
      <c r="J430">
        <v>41</v>
      </c>
      <c r="K430">
        <v>1435</v>
      </c>
      <c r="L430">
        <v>16</v>
      </c>
    </row>
    <row r="431" spans="1:12">
      <c r="A431" t="s">
        <v>5</v>
      </c>
      <c r="B431" s="1">
        <v>43939</v>
      </c>
      <c r="C431">
        <v>391</v>
      </c>
      <c r="D431" s="11">
        <f t="shared" si="30"/>
        <v>473.23107078551084</v>
      </c>
      <c r="E431" s="11">
        <f t="shared" si="31"/>
        <v>903.94633981566369</v>
      </c>
      <c r="F431" s="11">
        <f t="shared" si="32"/>
        <v>63.65973432743651</v>
      </c>
      <c r="G431" s="11">
        <f t="shared" si="33"/>
        <v>173.76177830381073</v>
      </c>
      <c r="H431" s="11">
        <f t="shared" si="34"/>
        <v>190.30311021485136</v>
      </c>
      <c r="I431">
        <v>208.5</v>
      </c>
      <c r="J431">
        <v>57</v>
      </c>
      <c r="K431">
        <v>1394</v>
      </c>
      <c r="L431">
        <v>10</v>
      </c>
    </row>
    <row r="432" spans="1:12">
      <c r="A432" t="s">
        <v>5</v>
      </c>
      <c r="B432" s="1">
        <v>43938</v>
      </c>
      <c r="C432">
        <v>381</v>
      </c>
      <c r="D432" s="11">
        <f t="shared" si="30"/>
        <v>458.68208923175587</v>
      </c>
      <c r="E432" s="11">
        <f t="shared" si="31"/>
        <v>876.15547941900297</v>
      </c>
      <c r="F432" s="11">
        <f t="shared" si="32"/>
        <v>61.702584094444724</v>
      </c>
      <c r="G432" s="11">
        <f t="shared" si="33"/>
        <v>168.41965885444003</v>
      </c>
      <c r="H432" s="11">
        <f t="shared" si="34"/>
        <v>184.45244526264884</v>
      </c>
      <c r="I432">
        <v>203.10000000000002</v>
      </c>
      <c r="J432">
        <v>94</v>
      </c>
      <c r="K432">
        <v>1337</v>
      </c>
      <c r="L432">
        <v>28</v>
      </c>
    </row>
    <row r="433" spans="1:12">
      <c r="A433" t="s">
        <v>5</v>
      </c>
      <c r="B433" s="1">
        <v>43937</v>
      </c>
      <c r="C433">
        <v>353</v>
      </c>
      <c r="D433" s="11">
        <f t="shared" si="30"/>
        <v>439.40319186422875</v>
      </c>
      <c r="E433" s="11">
        <f t="shared" si="31"/>
        <v>839.32973025141143</v>
      </c>
      <c r="F433" s="11">
        <f t="shared" si="32"/>
        <v>59.109158682825978</v>
      </c>
      <c r="G433" s="11">
        <f t="shared" si="33"/>
        <v>161.34080098325745</v>
      </c>
      <c r="H433" s="11">
        <f t="shared" si="34"/>
        <v>176.6997122807179</v>
      </c>
      <c r="I433">
        <v>188.20000000000002</v>
      </c>
      <c r="J433">
        <v>70</v>
      </c>
      <c r="K433">
        <v>1243</v>
      </c>
      <c r="L433">
        <v>17</v>
      </c>
    </row>
    <row r="434" spans="1:12">
      <c r="A434" t="s">
        <v>5</v>
      </c>
      <c r="B434" s="1">
        <v>43936</v>
      </c>
      <c r="C434">
        <v>336</v>
      </c>
      <c r="D434" s="11">
        <f t="shared" si="30"/>
        <v>417.90901746999816</v>
      </c>
      <c r="E434" s="11">
        <f t="shared" si="31"/>
        <v>798.2724508999662</v>
      </c>
      <c r="F434" s="11">
        <f t="shared" si="32"/>
        <v>56.217730972356634</v>
      </c>
      <c r="G434" s="11">
        <f t="shared" si="33"/>
        <v>153.44853397780858</v>
      </c>
      <c r="H434" s="11">
        <f t="shared" si="34"/>
        <v>168.05613731017999</v>
      </c>
      <c r="I434">
        <v>179.10000000000002</v>
      </c>
      <c r="J434">
        <v>78</v>
      </c>
      <c r="K434">
        <v>1173</v>
      </c>
      <c r="L434">
        <v>16</v>
      </c>
    </row>
    <row r="435" spans="1:12">
      <c r="A435" t="s">
        <v>5</v>
      </c>
      <c r="B435" s="1">
        <v>43935</v>
      </c>
      <c r="C435">
        <v>320</v>
      </c>
      <c r="D435" s="11">
        <f t="shared" si="30"/>
        <v>396.65433248405986</v>
      </c>
      <c r="E435" s="11">
        <f t="shared" si="31"/>
        <v>757.6726342710997</v>
      </c>
      <c r="F435" s="11">
        <f t="shared" si="32"/>
        <v>53.358519726627897</v>
      </c>
      <c r="G435" s="11">
        <f t="shared" si="33"/>
        <v>145.64420309498306</v>
      </c>
      <c r="H435" s="11">
        <f t="shared" si="34"/>
        <v>159.50886958165364</v>
      </c>
      <c r="I435">
        <v>170.60000000000002</v>
      </c>
      <c r="J435">
        <v>44</v>
      </c>
      <c r="K435">
        <v>1095</v>
      </c>
      <c r="L435">
        <v>13</v>
      </c>
    </row>
    <row r="436" spans="1:12">
      <c r="A436" t="s">
        <v>5</v>
      </c>
      <c r="B436" s="1">
        <v>43934</v>
      </c>
      <c r="C436">
        <v>307</v>
      </c>
      <c r="D436" s="11">
        <f t="shared" si="30"/>
        <v>378.09390334140954</v>
      </c>
      <c r="E436" s="11">
        <f t="shared" si="31"/>
        <v>722.21927327124445</v>
      </c>
      <c r="F436" s="11">
        <f t="shared" si="32"/>
        <v>50.861743709230964</v>
      </c>
      <c r="G436" s="11">
        <f t="shared" si="33"/>
        <v>138.82915359167066</v>
      </c>
      <c r="H436" s="11">
        <f t="shared" si="34"/>
        <v>152.0450583257574</v>
      </c>
      <c r="I436">
        <v>163.70000000000002</v>
      </c>
      <c r="J436">
        <v>47</v>
      </c>
      <c r="K436">
        <v>1051</v>
      </c>
      <c r="L436">
        <v>19</v>
      </c>
    </row>
    <row r="437" spans="1:12">
      <c r="A437" t="s">
        <v>5</v>
      </c>
      <c r="B437" s="1">
        <v>43933</v>
      </c>
      <c r="C437">
        <v>288</v>
      </c>
      <c r="D437" s="11">
        <f t="shared" si="30"/>
        <v>362.10798533790097</v>
      </c>
      <c r="E437" s="11">
        <f t="shared" si="31"/>
        <v>691.68363653911115</v>
      </c>
      <c r="F437" s="11">
        <f t="shared" si="32"/>
        <v>48.711294687795551</v>
      </c>
      <c r="G437" s="11">
        <f t="shared" si="33"/>
        <v>132.95941740655962</v>
      </c>
      <c r="H437" s="11">
        <f t="shared" si="34"/>
        <v>145.61654992148547</v>
      </c>
      <c r="I437">
        <v>153.5</v>
      </c>
      <c r="J437">
        <v>35</v>
      </c>
      <c r="K437">
        <v>1004</v>
      </c>
      <c r="L437">
        <v>11</v>
      </c>
    </row>
    <row r="438" spans="1:12">
      <c r="A438" t="s">
        <v>5</v>
      </c>
      <c r="B438" s="1">
        <v>43932</v>
      </c>
      <c r="C438">
        <v>277</v>
      </c>
      <c r="D438" s="11">
        <f t="shared" si="30"/>
        <v>347.55900378414606</v>
      </c>
      <c r="E438" s="11">
        <f t="shared" si="31"/>
        <v>663.89277614245043</v>
      </c>
      <c r="F438" s="11">
        <f t="shared" si="32"/>
        <v>46.754144454803765</v>
      </c>
      <c r="G438" s="11">
        <f t="shared" si="33"/>
        <v>127.61729795718894</v>
      </c>
      <c r="H438" s="11">
        <f t="shared" si="34"/>
        <v>139.76588496928292</v>
      </c>
      <c r="I438">
        <v>147.70000000000002</v>
      </c>
      <c r="J438">
        <v>37</v>
      </c>
      <c r="K438">
        <v>969</v>
      </c>
      <c r="L438">
        <v>13</v>
      </c>
    </row>
    <row r="439" spans="1:12">
      <c r="A439" t="s">
        <v>5</v>
      </c>
      <c r="B439" s="1">
        <v>43931</v>
      </c>
      <c r="C439">
        <v>264</v>
      </c>
      <c r="D439" s="11">
        <f t="shared" si="30"/>
        <v>332.95014987831803</v>
      </c>
      <c r="E439" s="11">
        <f t="shared" si="31"/>
        <v>635.987550065145</v>
      </c>
      <c r="F439" s="11">
        <f t="shared" si="32"/>
        <v>44.788940105626828</v>
      </c>
      <c r="G439" s="11">
        <f t="shared" si="33"/>
        <v>122.25319447716238</v>
      </c>
      <c r="H439" s="11">
        <f t="shared" si="34"/>
        <v>133.89114320657748</v>
      </c>
      <c r="I439">
        <v>140.70000000000002</v>
      </c>
      <c r="J439">
        <v>54</v>
      </c>
      <c r="K439">
        <v>932</v>
      </c>
      <c r="L439">
        <v>14</v>
      </c>
    </row>
    <row r="440" spans="1:12">
      <c r="A440" t="s">
        <v>5</v>
      </c>
      <c r="B440" s="1">
        <v>43930</v>
      </c>
      <c r="C440">
        <v>250</v>
      </c>
      <c r="D440" s="11">
        <f t="shared" si="30"/>
        <v>314.98844425639834</v>
      </c>
      <c r="E440" s="11">
        <f t="shared" si="31"/>
        <v>601.67784587173674</v>
      </c>
      <c r="F440" s="11">
        <f t="shared" si="32"/>
        <v>42.37270525008141</v>
      </c>
      <c r="G440" s="11">
        <f t="shared" si="33"/>
        <v>115.65798528040844</v>
      </c>
      <c r="H440" s="11">
        <f t="shared" si="34"/>
        <v>126.66810005571016</v>
      </c>
      <c r="I440">
        <v>133.30000000000001</v>
      </c>
      <c r="J440">
        <v>44</v>
      </c>
      <c r="K440">
        <v>878</v>
      </c>
      <c r="L440">
        <v>12</v>
      </c>
    </row>
    <row r="441" spans="1:12">
      <c r="A441" t="s">
        <v>5</v>
      </c>
      <c r="B441" s="1">
        <v>43929</v>
      </c>
      <c r="C441">
        <v>238</v>
      </c>
      <c r="D441" s="11">
        <f t="shared" si="30"/>
        <v>291.63822694790275</v>
      </c>
      <c r="E441" s="11">
        <f t="shared" si="31"/>
        <v>557.07523042030596</v>
      </c>
      <c r="F441" s="11">
        <f t="shared" si="32"/>
        <v>39.231599937872375</v>
      </c>
      <c r="G441" s="11">
        <f t="shared" si="33"/>
        <v>107.08421332462831</v>
      </c>
      <c r="H441" s="11">
        <f t="shared" si="34"/>
        <v>117.27814395958262</v>
      </c>
      <c r="I441">
        <v>126.9</v>
      </c>
      <c r="J441">
        <v>54</v>
      </c>
      <c r="K441">
        <v>834</v>
      </c>
      <c r="L441">
        <v>22</v>
      </c>
    </row>
    <row r="442" spans="1:12">
      <c r="A442" t="s">
        <v>5</v>
      </c>
      <c r="B442" s="1">
        <v>43928</v>
      </c>
      <c r="C442">
        <v>216</v>
      </c>
      <c r="D442" s="11">
        <f t="shared" si="30"/>
        <v>268.70711610391862</v>
      </c>
      <c r="E442" s="11">
        <f t="shared" si="31"/>
        <v>513.27317473338803</v>
      </c>
      <c r="F442" s="11">
        <f t="shared" si="32"/>
        <v>36.146873438959396</v>
      </c>
      <c r="G442" s="11">
        <f t="shared" si="33"/>
        <v>98.664329583439098</v>
      </c>
      <c r="H442" s="11">
        <f t="shared" si="34"/>
        <v>108.05672553697532</v>
      </c>
      <c r="I442">
        <v>115.2</v>
      </c>
      <c r="J442">
        <v>44</v>
      </c>
      <c r="K442">
        <v>780</v>
      </c>
      <c r="L442">
        <v>17</v>
      </c>
    </row>
    <row r="443" spans="1:12">
      <c r="A443" t="s">
        <v>5</v>
      </c>
      <c r="B443" s="1">
        <v>43927</v>
      </c>
      <c r="C443">
        <v>199</v>
      </c>
      <c r="D443" s="11">
        <f t="shared" si="30"/>
        <v>246.19511172444592</v>
      </c>
      <c r="E443" s="11">
        <f t="shared" si="31"/>
        <v>470.27167881098296</v>
      </c>
      <c r="F443" s="11">
        <f t="shared" si="32"/>
        <v>33.118525753342475</v>
      </c>
      <c r="G443" s="11">
        <f t="shared" si="33"/>
        <v>90.39833405684081</v>
      </c>
      <c r="H443" s="11">
        <f t="shared" si="34"/>
        <v>99.003844787888269</v>
      </c>
      <c r="I443">
        <v>106.10000000000001</v>
      </c>
      <c r="J443">
        <v>43</v>
      </c>
      <c r="K443">
        <v>736</v>
      </c>
      <c r="L443">
        <v>16</v>
      </c>
    </row>
    <row r="444" spans="1:12">
      <c r="A444" t="s">
        <v>5</v>
      </c>
      <c r="B444" s="1">
        <v>43926</v>
      </c>
      <c r="C444">
        <v>183</v>
      </c>
      <c r="D444" s="11">
        <f t="shared" si="30"/>
        <v>223.50349028875402</v>
      </c>
      <c r="E444" s="11">
        <f t="shared" si="31"/>
        <v>426.92708584664382</v>
      </c>
      <c r="F444" s="11">
        <f t="shared" si="32"/>
        <v>30.066015719170103</v>
      </c>
      <c r="G444" s="11">
        <f t="shared" si="33"/>
        <v>82.066386438274989</v>
      </c>
      <c r="H444" s="11">
        <f t="shared" si="34"/>
        <v>89.878733607292531</v>
      </c>
      <c r="I444">
        <v>97.600000000000009</v>
      </c>
      <c r="J444">
        <v>53</v>
      </c>
      <c r="K444">
        <v>693</v>
      </c>
      <c r="L444">
        <v>26</v>
      </c>
    </row>
    <row r="445" spans="1:12">
      <c r="A445" t="s">
        <v>5</v>
      </c>
      <c r="B445" s="1">
        <v>43925</v>
      </c>
      <c r="C445">
        <v>157</v>
      </c>
      <c r="D445" s="11">
        <f t="shared" si="30"/>
        <v>210.27170048060654</v>
      </c>
      <c r="E445" s="11">
        <f t="shared" si="31"/>
        <v>401.65227042416637</v>
      </c>
      <c r="F445" s="11">
        <f t="shared" si="32"/>
        <v>28.286056042251648</v>
      </c>
      <c r="G445" s="11">
        <f t="shared" si="33"/>
        <v>77.207915663332912</v>
      </c>
      <c r="H445" s="11">
        <f t="shared" si="34"/>
        <v>84.557758486153588</v>
      </c>
      <c r="I445">
        <v>83.7</v>
      </c>
      <c r="J445">
        <v>50</v>
      </c>
      <c r="K445">
        <v>640</v>
      </c>
      <c r="L445">
        <v>16</v>
      </c>
    </row>
    <row r="446" spans="1:12">
      <c r="A446" t="s">
        <v>5</v>
      </c>
      <c r="B446" s="1">
        <v>43924</v>
      </c>
      <c r="C446">
        <v>141</v>
      </c>
      <c r="D446" s="11">
        <f t="shared" si="30"/>
        <v>193.44756954807508</v>
      </c>
      <c r="E446" s="11">
        <f t="shared" si="31"/>
        <v>369.51551416300725</v>
      </c>
      <c r="F446" s="11">
        <f t="shared" si="32"/>
        <v>26.02284939422411</v>
      </c>
      <c r="G446" s="11">
        <f t="shared" si="33"/>
        <v>71.030403049040046</v>
      </c>
      <c r="H446" s="11">
        <f t="shared" si="34"/>
        <v>77.792174734841197</v>
      </c>
      <c r="I446">
        <v>75.2</v>
      </c>
      <c r="J446">
        <v>47</v>
      </c>
      <c r="K446">
        <v>590</v>
      </c>
      <c r="L446">
        <v>15</v>
      </c>
    </row>
    <row r="447" spans="1:12">
      <c r="A447" t="s">
        <v>5</v>
      </c>
      <c r="B447" s="1">
        <v>43923</v>
      </c>
      <c r="C447">
        <v>126</v>
      </c>
      <c r="D447" s="11">
        <f t="shared" si="30"/>
        <v>174.04892747640181</v>
      </c>
      <c r="E447" s="11">
        <f t="shared" si="31"/>
        <v>332.4610336341263</v>
      </c>
      <c r="F447" s="11">
        <f t="shared" si="32"/>
        <v>23.413315750235064</v>
      </c>
      <c r="G447" s="11">
        <f t="shared" si="33"/>
        <v>63.907577116545774</v>
      </c>
      <c r="H447" s="11">
        <f t="shared" si="34"/>
        <v>69.991288131904469</v>
      </c>
      <c r="I447">
        <v>67.2</v>
      </c>
      <c r="J447">
        <v>45</v>
      </c>
      <c r="K447">
        <v>543</v>
      </c>
      <c r="L447">
        <v>9</v>
      </c>
    </row>
    <row r="448" spans="1:12">
      <c r="A448" t="s">
        <v>5</v>
      </c>
      <c r="B448" s="1">
        <v>43922</v>
      </c>
      <c r="C448">
        <v>117</v>
      </c>
      <c r="D448" s="11">
        <f t="shared" si="30"/>
        <v>154.11143423607095</v>
      </c>
      <c r="E448" s="11">
        <f t="shared" si="31"/>
        <v>294.37726197944312</v>
      </c>
      <c r="F448" s="11">
        <f t="shared" si="32"/>
        <v>20.731295060579654</v>
      </c>
      <c r="G448" s="11">
        <f t="shared" si="33"/>
        <v>56.586894908148892</v>
      </c>
      <c r="H448" s="11">
        <f t="shared" si="34"/>
        <v>61.973710234441732</v>
      </c>
      <c r="I448">
        <v>62.400000000000006</v>
      </c>
      <c r="J448">
        <v>33</v>
      </c>
      <c r="K448">
        <v>498</v>
      </c>
      <c r="L448">
        <v>13</v>
      </c>
    </row>
    <row r="449" spans="1:12">
      <c r="A449" t="s">
        <v>5</v>
      </c>
      <c r="B449" s="1">
        <v>43921</v>
      </c>
      <c r="C449">
        <v>104</v>
      </c>
      <c r="D449" s="11">
        <f t="shared" si="30"/>
        <v>134.95228157268994</v>
      </c>
      <c r="E449" s="11">
        <f t="shared" si="31"/>
        <v>257.78024417314094</v>
      </c>
      <c r="F449" s="11">
        <f t="shared" si="32"/>
        <v>18.153977881331212</v>
      </c>
      <c r="G449" s="11">
        <f t="shared" si="33"/>
        <v>49.552005098278009</v>
      </c>
      <c r="H449" s="11">
        <f t="shared" si="34"/>
        <v>54.269130873516573</v>
      </c>
      <c r="I449">
        <v>55.400000000000006</v>
      </c>
      <c r="J449">
        <v>53</v>
      </c>
      <c r="K449">
        <v>465</v>
      </c>
      <c r="L449">
        <v>21</v>
      </c>
    </row>
    <row r="450" spans="1:12">
      <c r="A450" t="s">
        <v>5</v>
      </c>
      <c r="B450" s="1">
        <v>43920</v>
      </c>
      <c r="C450">
        <v>83</v>
      </c>
      <c r="D450" s="11">
        <f t="shared" ref="D450:D513" si="35">SUMIFS(CasesHB,HB,"Wales",SpecDate,B450)*SUMIFS(Pop,Area,A450)</f>
        <v>118.72687416088917</v>
      </c>
      <c r="E450" s="11">
        <f t="shared" ref="E450:E513" si="36">SUMIFS(CasesHB,HB,"Wales",SpecDate,B450)*SUMIFS(AreaKm2,Area,A450)</f>
        <v>226.78714471842878</v>
      </c>
      <c r="F450" s="11">
        <f t="shared" ref="F450:F513" si="37">SUMIFS(CasesHB,HB,"Wales",SpecDate,B450)*SUMIFS(PopKm2,Area,A450)</f>
        <v>15.971312395155188</v>
      </c>
      <c r="G450" s="11">
        <f t="shared" ref="G450:G513" si="38">SUMIFS(CasesHB,HB,"Wales",SpecDate,B450)*SUMIFS(PopKm2SRT,Area,A450)</f>
        <v>43.594332790543611</v>
      </c>
      <c r="H450" s="11">
        <f t="shared" ref="H450:H513" si="39">SUMIFS(CasesHB,HB,"Wales",SpecDate,B450)*SUMIFS(PopSRTKm2,Area,A450)</f>
        <v>47.744315227233081</v>
      </c>
      <c r="I450">
        <v>44.300000000000004</v>
      </c>
      <c r="J450">
        <v>46</v>
      </c>
      <c r="K450">
        <v>412</v>
      </c>
      <c r="L450">
        <v>16</v>
      </c>
    </row>
    <row r="451" spans="1:12">
      <c r="A451" t="s">
        <v>5</v>
      </c>
      <c r="B451" s="1">
        <v>43919</v>
      </c>
      <c r="C451">
        <v>67</v>
      </c>
      <c r="D451" s="11">
        <f t="shared" si="35"/>
        <v>98.729508568485244</v>
      </c>
      <c r="E451" s="11">
        <f t="shared" si="36"/>
        <v>188.58900738310089</v>
      </c>
      <c r="F451" s="11">
        <f t="shared" si="37"/>
        <v>13.281237589314626</v>
      </c>
      <c r="G451" s="11">
        <f t="shared" si="38"/>
        <v>36.251666551490878</v>
      </c>
      <c r="H451" s="11">
        <f t="shared" si="39"/>
        <v>39.702660519267447</v>
      </c>
      <c r="I451">
        <v>35.700000000000003</v>
      </c>
      <c r="J451">
        <v>27</v>
      </c>
      <c r="K451">
        <v>366</v>
      </c>
      <c r="L451">
        <v>8</v>
      </c>
    </row>
    <row r="452" spans="1:12">
      <c r="A452" t="s">
        <v>5</v>
      </c>
      <c r="B452" s="1">
        <v>43918</v>
      </c>
      <c r="C452">
        <v>59</v>
      </c>
      <c r="D452" s="11">
        <f t="shared" si="35"/>
        <v>89.389421645086998</v>
      </c>
      <c r="E452" s="11">
        <f t="shared" si="36"/>
        <v>170.74796120252859</v>
      </c>
      <c r="F452" s="11">
        <f t="shared" si="37"/>
        <v>12.02479546443101</v>
      </c>
      <c r="G452" s="11">
        <f t="shared" si="38"/>
        <v>32.822157769178823</v>
      </c>
      <c r="H452" s="11">
        <f t="shared" si="39"/>
        <v>35.946678080816433</v>
      </c>
      <c r="I452">
        <v>31.5</v>
      </c>
      <c r="J452">
        <v>25</v>
      </c>
      <c r="K452">
        <v>339</v>
      </c>
      <c r="L452">
        <v>7</v>
      </c>
    </row>
    <row r="453" spans="1:12">
      <c r="A453" t="s">
        <v>5</v>
      </c>
      <c r="B453" s="1">
        <v>43917</v>
      </c>
      <c r="C453">
        <v>52</v>
      </c>
      <c r="D453" s="11">
        <f t="shared" si="35"/>
        <v>79.450611200958107</v>
      </c>
      <c r="E453" s="11">
        <f t="shared" si="36"/>
        <v>151.76325821550932</v>
      </c>
      <c r="F453" s="11">
        <f t="shared" si="37"/>
        <v>10.687812177695882</v>
      </c>
      <c r="G453" s="11">
        <f t="shared" si="38"/>
        <v>29.172808680308307</v>
      </c>
      <c r="H453" s="11">
        <f t="shared" si="39"/>
        <v>31.94992753733651</v>
      </c>
      <c r="I453">
        <v>27.700000000000003</v>
      </c>
      <c r="J453">
        <v>13</v>
      </c>
      <c r="K453">
        <v>314</v>
      </c>
      <c r="L453">
        <v>6</v>
      </c>
    </row>
    <row r="454" spans="1:12">
      <c r="A454" t="s">
        <v>5</v>
      </c>
      <c r="B454" s="1">
        <v>43916</v>
      </c>
      <c r="C454">
        <v>46</v>
      </c>
      <c r="D454" s="11">
        <f t="shared" si="35"/>
        <v>68.374226067440958</v>
      </c>
      <c r="E454" s="11">
        <f t="shared" si="36"/>
        <v>130.60560729624089</v>
      </c>
      <c r="F454" s="11">
        <f t="shared" si="37"/>
        <v>9.1978006834428765</v>
      </c>
      <c r="G454" s="11">
        <f t="shared" si="38"/>
        <v>25.105763008976702</v>
      </c>
      <c r="H454" s="11">
        <f t="shared" si="39"/>
        <v>27.495717594301652</v>
      </c>
      <c r="I454">
        <v>24.5</v>
      </c>
      <c r="J454">
        <v>34</v>
      </c>
      <c r="K454">
        <v>301</v>
      </c>
      <c r="L454">
        <v>9</v>
      </c>
    </row>
    <row r="455" spans="1:12">
      <c r="A455" t="s">
        <v>5</v>
      </c>
      <c r="B455" s="1">
        <v>43915</v>
      </c>
      <c r="C455">
        <v>37</v>
      </c>
      <c r="D455" s="11">
        <f t="shared" si="35"/>
        <v>57.956436806727538</v>
      </c>
      <c r="E455" s="11">
        <f t="shared" si="36"/>
        <v>110.70597886406408</v>
      </c>
      <c r="F455" s="11">
        <f t="shared" si="37"/>
        <v>7.7963844672265363</v>
      </c>
      <c r="G455" s="11">
        <f t="shared" si="38"/>
        <v>21.280541674859411</v>
      </c>
      <c r="H455" s="11">
        <f t="shared" si="39"/>
        <v>23.306352566798598</v>
      </c>
      <c r="I455">
        <v>19.700000000000003</v>
      </c>
      <c r="J455">
        <v>39</v>
      </c>
      <c r="K455">
        <v>267</v>
      </c>
      <c r="L455">
        <v>3</v>
      </c>
    </row>
    <row r="456" spans="1:12">
      <c r="A456" t="s">
        <v>5</v>
      </c>
      <c r="B456" s="1">
        <v>43914</v>
      </c>
      <c r="C456">
        <v>34</v>
      </c>
      <c r="D456" s="11">
        <f t="shared" si="35"/>
        <v>46.999796377356525</v>
      </c>
      <c r="E456" s="11">
        <f t="shared" si="36"/>
        <v>89.777059306085022</v>
      </c>
      <c r="F456" s="11">
        <f t="shared" si="37"/>
        <v>6.3224812053438333</v>
      </c>
      <c r="G456" s="11">
        <f t="shared" si="38"/>
        <v>17.257464064839503</v>
      </c>
      <c r="H456" s="11">
        <f t="shared" si="39"/>
        <v>18.900296244769525</v>
      </c>
      <c r="I456">
        <v>18.100000000000001</v>
      </c>
      <c r="J456">
        <v>31</v>
      </c>
      <c r="K456">
        <v>228</v>
      </c>
      <c r="L456">
        <v>5</v>
      </c>
    </row>
    <row r="457" spans="1:12">
      <c r="A457" t="s">
        <v>5</v>
      </c>
      <c r="B457" s="1">
        <v>43913</v>
      </c>
      <c r="C457">
        <v>29</v>
      </c>
      <c r="D457" s="11">
        <f t="shared" si="35"/>
        <v>38.917028847492666</v>
      </c>
      <c r="E457" s="11">
        <f t="shared" si="36"/>
        <v>74.337692419051294</v>
      </c>
      <c r="F457" s="11">
        <f t="shared" si="37"/>
        <v>5.2351755203483972</v>
      </c>
      <c r="G457" s="11">
        <f t="shared" si="38"/>
        <v>14.289619926300226</v>
      </c>
      <c r="H457" s="11">
        <f t="shared" si="39"/>
        <v>15.649926826879225</v>
      </c>
      <c r="I457">
        <v>15.5</v>
      </c>
      <c r="J457">
        <v>26</v>
      </c>
      <c r="K457">
        <v>197</v>
      </c>
      <c r="L457">
        <v>10</v>
      </c>
    </row>
    <row r="458" spans="1:12">
      <c r="A458" t="s">
        <v>5</v>
      </c>
      <c r="B458" s="1">
        <v>43912</v>
      </c>
      <c r="C458">
        <v>19</v>
      </c>
      <c r="D458" s="11">
        <f t="shared" si="35"/>
        <v>31.133623077994134</v>
      </c>
      <c r="E458" s="11">
        <f t="shared" si="36"/>
        <v>59.470153935241036</v>
      </c>
      <c r="F458" s="11">
        <f t="shared" si="37"/>
        <v>4.1881404162787179</v>
      </c>
      <c r="G458" s="11">
        <f t="shared" si="38"/>
        <v>11.43169594104018</v>
      </c>
      <c r="H458" s="11">
        <f t="shared" si="39"/>
        <v>12.519941461503379</v>
      </c>
      <c r="I458">
        <v>10.100000000000001</v>
      </c>
      <c r="J458">
        <v>29</v>
      </c>
      <c r="K458">
        <v>171</v>
      </c>
      <c r="L458">
        <v>3</v>
      </c>
    </row>
    <row r="459" spans="1:12">
      <c r="A459" t="s">
        <v>5</v>
      </c>
      <c r="B459" s="1">
        <v>43911</v>
      </c>
      <c r="C459">
        <v>16</v>
      </c>
      <c r="D459" s="11">
        <f t="shared" si="35"/>
        <v>26.583324320441143</v>
      </c>
      <c r="E459" s="11">
        <f t="shared" si="36"/>
        <v>50.778362206244267</v>
      </c>
      <c r="F459" s="11">
        <f t="shared" si="37"/>
        <v>3.5760275862072128</v>
      </c>
      <c r="G459" s="11">
        <f t="shared" si="38"/>
        <v>9.7609096111958458</v>
      </c>
      <c r="H459" s="11">
        <f t="shared" si="39"/>
        <v>10.690103863283655</v>
      </c>
      <c r="I459">
        <v>8.5</v>
      </c>
      <c r="J459">
        <v>34</v>
      </c>
      <c r="K459">
        <v>142</v>
      </c>
      <c r="L459">
        <v>3</v>
      </c>
    </row>
    <row r="460" spans="1:12">
      <c r="A460" t="s">
        <v>5</v>
      </c>
      <c r="B460" s="1">
        <v>43910</v>
      </c>
      <c r="C460">
        <v>13</v>
      </c>
      <c r="D460" s="11">
        <f t="shared" si="35"/>
        <v>22.09289791496122</v>
      </c>
      <c r="E460" s="11">
        <f t="shared" si="36"/>
        <v>42.200936157892194</v>
      </c>
      <c r="F460" s="11">
        <f t="shared" si="37"/>
        <v>2.9719688723208595</v>
      </c>
      <c r="G460" s="11">
        <f t="shared" si="38"/>
        <v>8.1121073120073586</v>
      </c>
      <c r="H460" s="11">
        <f t="shared" si="39"/>
        <v>8.8843430755668216</v>
      </c>
      <c r="I460">
        <v>6.9</v>
      </c>
      <c r="J460">
        <v>22</v>
      </c>
      <c r="K460">
        <v>108</v>
      </c>
      <c r="L460">
        <v>2</v>
      </c>
    </row>
    <row r="461" spans="1:12">
      <c r="A461" t="s">
        <v>5</v>
      </c>
      <c r="B461" s="1">
        <v>43909</v>
      </c>
      <c r="C461">
        <v>11</v>
      </c>
      <c r="D461" s="11">
        <f t="shared" si="35"/>
        <v>17.782088565700494</v>
      </c>
      <c r="E461" s="11">
        <f t="shared" si="36"/>
        <v>33.966607151474207</v>
      </c>
      <c r="F461" s="11">
        <f t="shared" si="37"/>
        <v>2.39207250698996</v>
      </c>
      <c r="G461" s="11">
        <f t="shared" si="38"/>
        <v>6.529257104786411</v>
      </c>
      <c r="H461" s="11">
        <f t="shared" si="39"/>
        <v>7.1508127193586608</v>
      </c>
      <c r="I461">
        <v>5.9</v>
      </c>
      <c r="J461">
        <v>24</v>
      </c>
      <c r="K461">
        <v>86</v>
      </c>
      <c r="L461">
        <v>1</v>
      </c>
    </row>
    <row r="462" spans="1:12">
      <c r="A462" t="s">
        <v>5</v>
      </c>
      <c r="B462" s="1">
        <v>43908</v>
      </c>
      <c r="C462">
        <v>10</v>
      </c>
      <c r="D462" s="11">
        <f t="shared" si="35"/>
        <v>14.189747441316557</v>
      </c>
      <c r="E462" s="11">
        <f t="shared" si="36"/>
        <v>27.104666312792549</v>
      </c>
      <c r="F462" s="11">
        <f t="shared" si="37"/>
        <v>1.9088255358808772</v>
      </c>
      <c r="G462" s="11">
        <f t="shared" si="38"/>
        <v>5.2102152654356209</v>
      </c>
      <c r="H462" s="11">
        <f t="shared" si="39"/>
        <v>5.706204089185194</v>
      </c>
      <c r="I462">
        <v>5.3000000000000007</v>
      </c>
      <c r="J462">
        <v>17</v>
      </c>
      <c r="K462">
        <v>62</v>
      </c>
      <c r="L462">
        <v>2</v>
      </c>
    </row>
    <row r="463" spans="1:12">
      <c r="A463" t="s">
        <v>5</v>
      </c>
      <c r="B463" s="1">
        <v>43907</v>
      </c>
      <c r="C463">
        <v>8</v>
      </c>
      <c r="D463" s="11">
        <f t="shared" si="35"/>
        <v>12.094215118759259</v>
      </c>
      <c r="E463" s="11">
        <f t="shared" si="36"/>
        <v>23.101867490228248</v>
      </c>
      <c r="F463" s="11">
        <f t="shared" si="37"/>
        <v>1.6269314694005788</v>
      </c>
      <c r="G463" s="11">
        <f t="shared" si="38"/>
        <v>4.4407741924809931</v>
      </c>
      <c r="H463" s="11">
        <f t="shared" si="39"/>
        <v>4.8635157215840055</v>
      </c>
      <c r="I463">
        <v>4.3</v>
      </c>
      <c r="J463">
        <v>34</v>
      </c>
      <c r="K463">
        <v>45</v>
      </c>
      <c r="L463">
        <v>0</v>
      </c>
    </row>
    <row r="464" spans="1:12">
      <c r="A464" t="s">
        <v>5</v>
      </c>
      <c r="B464" s="1">
        <v>43906</v>
      </c>
      <c r="C464">
        <v>8</v>
      </c>
      <c r="D464" s="11">
        <f t="shared" si="35"/>
        <v>9.8789380920558312</v>
      </c>
      <c r="E464" s="11">
        <f t="shared" si="36"/>
        <v>18.870337306374559</v>
      </c>
      <c r="F464" s="11">
        <f t="shared" si="37"/>
        <v>1.3289291705499777</v>
      </c>
      <c r="G464" s="11">
        <f t="shared" si="38"/>
        <v>3.6273650582146724</v>
      </c>
      <c r="H464" s="11">
        <f t="shared" si="39"/>
        <v>3.9726737329770341</v>
      </c>
      <c r="I464">
        <v>4.3</v>
      </c>
      <c r="J464">
        <v>1</v>
      </c>
      <c r="K464">
        <v>11</v>
      </c>
      <c r="L464">
        <v>1</v>
      </c>
    </row>
    <row r="465" spans="1:12">
      <c r="A465" t="s">
        <v>5</v>
      </c>
      <c r="B465" s="1">
        <v>43905</v>
      </c>
      <c r="C465">
        <v>7</v>
      </c>
      <c r="D465" s="11">
        <f t="shared" si="35"/>
        <v>7.8432781215715988</v>
      </c>
      <c r="E465" s="11">
        <f t="shared" si="36"/>
        <v>14.981904164454953</v>
      </c>
      <c r="F465" s="11">
        <f t="shared" si="37"/>
        <v>1.0550892202548308</v>
      </c>
      <c r="G465" s="11">
        <f t="shared" si="38"/>
        <v>2.8799080159158916</v>
      </c>
      <c r="H465" s="11">
        <f t="shared" si="39"/>
        <v>3.1540621758787362</v>
      </c>
      <c r="I465">
        <v>3.7</v>
      </c>
      <c r="J465">
        <v>0</v>
      </c>
      <c r="K465">
        <v>10</v>
      </c>
      <c r="L465">
        <v>0</v>
      </c>
    </row>
    <row r="466" spans="1:12">
      <c r="A466" t="s">
        <v>5</v>
      </c>
      <c r="B466" s="1">
        <v>43904</v>
      </c>
      <c r="C466">
        <v>7</v>
      </c>
      <c r="D466" s="11">
        <f t="shared" si="35"/>
        <v>6.1069799114526955</v>
      </c>
      <c r="E466" s="11">
        <f t="shared" si="36"/>
        <v>11.665299425758818</v>
      </c>
      <c r="F466" s="11">
        <f t="shared" si="37"/>
        <v>0.82151985088544077</v>
      </c>
      <c r="G466" s="11">
        <f t="shared" si="38"/>
        <v>2.2423711268963431</v>
      </c>
      <c r="H466" s="11">
        <f t="shared" si="39"/>
        <v>2.4558346712948937</v>
      </c>
      <c r="I466">
        <v>3.7</v>
      </c>
      <c r="J466">
        <v>0</v>
      </c>
      <c r="K466">
        <v>10</v>
      </c>
      <c r="L466">
        <v>0</v>
      </c>
    </row>
    <row r="467" spans="1:12">
      <c r="A467" t="s">
        <v>5</v>
      </c>
      <c r="B467" s="1">
        <v>43903</v>
      </c>
      <c r="C467">
        <v>7</v>
      </c>
      <c r="D467" s="11">
        <f t="shared" si="35"/>
        <v>4.9694052220644478</v>
      </c>
      <c r="E467" s="11">
        <f t="shared" si="36"/>
        <v>9.4923514935096271</v>
      </c>
      <c r="F467" s="11">
        <f t="shared" si="37"/>
        <v>0.66849164336756461</v>
      </c>
      <c r="G467" s="11">
        <f t="shared" si="38"/>
        <v>1.8246745444352594</v>
      </c>
      <c r="H467" s="11">
        <f t="shared" si="39"/>
        <v>1.9983752717399625</v>
      </c>
      <c r="I467">
        <v>3.7</v>
      </c>
      <c r="J467">
        <v>4</v>
      </c>
      <c r="K467">
        <v>10</v>
      </c>
      <c r="L467">
        <v>3</v>
      </c>
    </row>
    <row r="468" spans="1:12">
      <c r="A468" t="s">
        <v>5</v>
      </c>
      <c r="B468" s="1">
        <v>43902</v>
      </c>
      <c r="C468">
        <v>4</v>
      </c>
      <c r="D468" s="11">
        <f t="shared" si="35"/>
        <v>3.352851716091676</v>
      </c>
      <c r="E468" s="11">
        <f t="shared" si="36"/>
        <v>6.4044781161028803</v>
      </c>
      <c r="F468" s="11">
        <f t="shared" si="37"/>
        <v>0.4510305063684773</v>
      </c>
      <c r="G468" s="11">
        <f t="shared" si="38"/>
        <v>1.231105716727404</v>
      </c>
      <c r="H468" s="11">
        <f t="shared" si="39"/>
        <v>1.3483013881619024</v>
      </c>
      <c r="I468">
        <v>2.1</v>
      </c>
      <c r="J468">
        <v>1</v>
      </c>
      <c r="K468">
        <v>6</v>
      </c>
      <c r="L468">
        <v>1</v>
      </c>
    </row>
    <row r="469" spans="1:12">
      <c r="A469" t="s">
        <v>5</v>
      </c>
      <c r="B469" s="1">
        <v>43901</v>
      </c>
      <c r="C469">
        <v>3</v>
      </c>
      <c r="D469" s="11">
        <f t="shared" si="35"/>
        <v>1.9159152663381005</v>
      </c>
      <c r="E469" s="11">
        <f t="shared" si="36"/>
        <v>3.6597017806302174</v>
      </c>
      <c r="F469" s="11">
        <f t="shared" si="37"/>
        <v>0.25773171792484417</v>
      </c>
      <c r="G469" s="11">
        <f t="shared" si="38"/>
        <v>0.70348898098708801</v>
      </c>
      <c r="H469" s="11">
        <f t="shared" si="39"/>
        <v>0.77045793609251567</v>
      </c>
      <c r="I469">
        <v>1.6</v>
      </c>
      <c r="J469">
        <v>1</v>
      </c>
      <c r="K469">
        <v>5</v>
      </c>
      <c r="L469">
        <v>1</v>
      </c>
    </row>
    <row r="470" spans="1:12">
      <c r="A470" t="s">
        <v>5</v>
      </c>
      <c r="B470" s="1">
        <v>43900</v>
      </c>
      <c r="C470">
        <v>2</v>
      </c>
      <c r="D470" s="11">
        <f t="shared" si="35"/>
        <v>1.0777023373151815</v>
      </c>
      <c r="E470" s="11">
        <f t="shared" si="36"/>
        <v>2.0585822516044971</v>
      </c>
      <c r="F470" s="11">
        <f t="shared" si="37"/>
        <v>0.14497409133272485</v>
      </c>
      <c r="G470" s="11">
        <f t="shared" si="38"/>
        <v>0.39571255180523701</v>
      </c>
      <c r="H470" s="11">
        <f t="shared" si="39"/>
        <v>0.43338258905204008</v>
      </c>
      <c r="I470">
        <v>1.1000000000000001</v>
      </c>
      <c r="J470">
        <v>0</v>
      </c>
      <c r="K470">
        <v>4</v>
      </c>
      <c r="L470">
        <v>0</v>
      </c>
    </row>
    <row r="471" spans="1:12">
      <c r="A471" t="s">
        <v>5</v>
      </c>
      <c r="B471" s="1">
        <v>43899</v>
      </c>
      <c r="C471">
        <v>2</v>
      </c>
      <c r="D471" s="11">
        <f t="shared" si="35"/>
        <v>0.4191064645114595</v>
      </c>
      <c r="E471" s="11">
        <f t="shared" si="36"/>
        <v>0.80055976451286004</v>
      </c>
      <c r="F471" s="11">
        <f t="shared" si="37"/>
        <v>5.6378813296059663E-2</v>
      </c>
      <c r="G471" s="11">
        <f t="shared" si="38"/>
        <v>0.1538882145909255</v>
      </c>
      <c r="H471" s="11">
        <f t="shared" si="39"/>
        <v>0.1685376735202378</v>
      </c>
      <c r="I471">
        <v>1.1000000000000001</v>
      </c>
      <c r="J471">
        <v>2</v>
      </c>
      <c r="K471">
        <v>4</v>
      </c>
      <c r="L471">
        <v>2</v>
      </c>
    </row>
    <row r="472" spans="1:12">
      <c r="A472" t="s">
        <v>5</v>
      </c>
      <c r="B472" s="1">
        <v>43898</v>
      </c>
      <c r="C472">
        <v>0</v>
      </c>
      <c r="D472" s="11">
        <f t="shared" si="35"/>
        <v>0.23948940829226256</v>
      </c>
      <c r="E472" s="11">
        <f t="shared" si="36"/>
        <v>0.45746272257877718</v>
      </c>
      <c r="F472" s="11">
        <f t="shared" si="37"/>
        <v>3.2216464740605522E-2</v>
      </c>
      <c r="G472" s="11">
        <f t="shared" si="38"/>
        <v>8.7936122623386001E-2</v>
      </c>
      <c r="H472" s="11">
        <f t="shared" si="39"/>
        <v>9.6307242011564459E-2</v>
      </c>
      <c r="I472">
        <v>0</v>
      </c>
      <c r="J472">
        <v>0</v>
      </c>
      <c r="K472">
        <v>2</v>
      </c>
      <c r="L472">
        <v>0</v>
      </c>
    </row>
    <row r="473" spans="1:12">
      <c r="A473" t="s">
        <v>5</v>
      </c>
      <c r="B473" s="1">
        <v>43897</v>
      </c>
      <c r="C473">
        <v>0</v>
      </c>
      <c r="D473" s="11">
        <f t="shared" si="35"/>
        <v>0.23948940829226256</v>
      </c>
      <c r="E473" s="11">
        <f t="shared" si="36"/>
        <v>0.45746272257877718</v>
      </c>
      <c r="F473" s="11">
        <f t="shared" si="37"/>
        <v>3.2216464740605522E-2</v>
      </c>
      <c r="G473" s="11">
        <f t="shared" si="38"/>
        <v>8.7936122623386001E-2</v>
      </c>
      <c r="H473" s="11">
        <f t="shared" si="39"/>
        <v>9.6307242011564459E-2</v>
      </c>
      <c r="I473">
        <v>0</v>
      </c>
      <c r="J473">
        <v>0</v>
      </c>
      <c r="K473">
        <v>2</v>
      </c>
      <c r="L473">
        <v>0</v>
      </c>
    </row>
    <row r="474" spans="1:12">
      <c r="A474" t="s">
        <v>5</v>
      </c>
      <c r="B474" s="1">
        <v>43896</v>
      </c>
      <c r="C474">
        <v>0</v>
      </c>
      <c r="D474" s="11">
        <f t="shared" si="35"/>
        <v>0.11974470414613128</v>
      </c>
      <c r="E474" s="11">
        <f t="shared" si="36"/>
        <v>0.22873136128938859</v>
      </c>
      <c r="F474" s="11">
        <f t="shared" si="37"/>
        <v>1.6108232370302761E-2</v>
      </c>
      <c r="G474" s="11">
        <f t="shared" si="38"/>
        <v>4.3968061311693001E-2</v>
      </c>
      <c r="H474" s="11">
        <f t="shared" si="39"/>
        <v>4.8153621005782229E-2</v>
      </c>
      <c r="I474">
        <v>0</v>
      </c>
      <c r="J474">
        <v>0</v>
      </c>
      <c r="K474">
        <v>2</v>
      </c>
      <c r="L474">
        <v>0</v>
      </c>
    </row>
    <row r="475" spans="1:12">
      <c r="A475" t="s">
        <v>5</v>
      </c>
      <c r="B475" s="1">
        <v>43895</v>
      </c>
      <c r="C475">
        <v>0</v>
      </c>
      <c r="D475" s="11">
        <f t="shared" si="35"/>
        <v>0.11974470414613128</v>
      </c>
      <c r="E475" s="11">
        <f t="shared" si="36"/>
        <v>0.22873136128938859</v>
      </c>
      <c r="F475" s="11">
        <f t="shared" si="37"/>
        <v>1.6108232370302761E-2</v>
      </c>
      <c r="G475" s="11">
        <f t="shared" si="38"/>
        <v>4.3968061311693001E-2</v>
      </c>
      <c r="H475" s="11">
        <f t="shared" si="39"/>
        <v>4.8153621005782229E-2</v>
      </c>
      <c r="I475">
        <v>0</v>
      </c>
      <c r="J475">
        <v>0</v>
      </c>
      <c r="K475">
        <v>2</v>
      </c>
      <c r="L475">
        <v>0</v>
      </c>
    </row>
    <row r="476" spans="1:12">
      <c r="A476" t="s">
        <v>5</v>
      </c>
      <c r="B476" s="1">
        <v>43894</v>
      </c>
      <c r="C476">
        <v>0</v>
      </c>
      <c r="D476" s="11">
        <f t="shared" si="35"/>
        <v>0.11974470414613128</v>
      </c>
      <c r="E476" s="11">
        <f t="shared" si="36"/>
        <v>0.22873136128938859</v>
      </c>
      <c r="F476" s="11">
        <f t="shared" si="37"/>
        <v>1.6108232370302761E-2</v>
      </c>
      <c r="G476" s="11">
        <f t="shared" si="38"/>
        <v>4.3968061311693001E-2</v>
      </c>
      <c r="H476" s="11">
        <f t="shared" si="39"/>
        <v>4.8153621005782229E-2</v>
      </c>
      <c r="I476">
        <v>0</v>
      </c>
      <c r="J476">
        <v>1</v>
      </c>
      <c r="K476">
        <v>2</v>
      </c>
      <c r="L476">
        <v>0</v>
      </c>
    </row>
    <row r="477" spans="1:12">
      <c r="A477" t="s">
        <v>5</v>
      </c>
      <c r="B477" s="1">
        <v>43893</v>
      </c>
      <c r="C477">
        <v>0</v>
      </c>
      <c r="D477" s="11">
        <f t="shared" si="35"/>
        <v>5.9872352073065641E-2</v>
      </c>
      <c r="E477" s="11">
        <f t="shared" si="36"/>
        <v>0.1143656806446943</v>
      </c>
      <c r="F477" s="11">
        <f t="shared" si="37"/>
        <v>8.0541161851513804E-3</v>
      </c>
      <c r="G477" s="11">
        <f t="shared" si="38"/>
        <v>2.19840306558465E-2</v>
      </c>
      <c r="H477" s="11">
        <f t="shared" si="39"/>
        <v>2.4076810502891115E-2</v>
      </c>
      <c r="I477">
        <v>0</v>
      </c>
      <c r="J477">
        <v>0</v>
      </c>
      <c r="K477">
        <v>1</v>
      </c>
      <c r="L477">
        <v>0</v>
      </c>
    </row>
    <row r="478" spans="1:12">
      <c r="A478" t="s">
        <v>5</v>
      </c>
      <c r="B478" s="1">
        <v>43892</v>
      </c>
      <c r="C478">
        <v>0</v>
      </c>
      <c r="D478" s="11">
        <f t="shared" si="35"/>
        <v>5.9872352073065641E-2</v>
      </c>
      <c r="E478" s="11">
        <f t="shared" si="36"/>
        <v>0.1143656806446943</v>
      </c>
      <c r="F478" s="11">
        <f t="shared" si="37"/>
        <v>8.0541161851513804E-3</v>
      </c>
      <c r="G478" s="11">
        <f t="shared" si="38"/>
        <v>2.19840306558465E-2</v>
      </c>
      <c r="H478" s="11">
        <f t="shared" si="39"/>
        <v>2.4076810502891115E-2</v>
      </c>
      <c r="I478">
        <v>0</v>
      </c>
      <c r="J478">
        <v>0</v>
      </c>
      <c r="K478">
        <v>1</v>
      </c>
      <c r="L478">
        <v>0</v>
      </c>
    </row>
    <row r="479" spans="1:12">
      <c r="A479" t="s">
        <v>5</v>
      </c>
      <c r="B479" s="1">
        <v>43891</v>
      </c>
      <c r="C479">
        <v>0</v>
      </c>
      <c r="D479" s="11">
        <f t="shared" si="35"/>
        <v>5.9872352073065641E-2</v>
      </c>
      <c r="E479" s="11">
        <f t="shared" si="36"/>
        <v>0.1143656806446943</v>
      </c>
      <c r="F479" s="11">
        <f t="shared" si="37"/>
        <v>8.0541161851513804E-3</v>
      </c>
      <c r="G479" s="11">
        <f t="shared" si="38"/>
        <v>2.19840306558465E-2</v>
      </c>
      <c r="H479" s="11">
        <f t="shared" si="39"/>
        <v>2.4076810502891115E-2</v>
      </c>
      <c r="I479">
        <v>0</v>
      </c>
      <c r="J479">
        <v>0</v>
      </c>
      <c r="K479">
        <v>1</v>
      </c>
      <c r="L479">
        <v>0</v>
      </c>
    </row>
    <row r="480" spans="1:12">
      <c r="A480" t="s">
        <v>5</v>
      </c>
      <c r="B480" s="1">
        <v>43890</v>
      </c>
      <c r="C480">
        <v>0</v>
      </c>
      <c r="D480" s="11">
        <f t="shared" si="35"/>
        <v>5.9872352073065641E-2</v>
      </c>
      <c r="E480" s="11">
        <f t="shared" si="36"/>
        <v>0.1143656806446943</v>
      </c>
      <c r="F480" s="11">
        <f t="shared" si="37"/>
        <v>8.0541161851513804E-3</v>
      </c>
      <c r="G480" s="11">
        <f t="shared" si="38"/>
        <v>2.19840306558465E-2</v>
      </c>
      <c r="H480" s="11">
        <f t="shared" si="39"/>
        <v>2.4076810502891115E-2</v>
      </c>
      <c r="I480">
        <v>0</v>
      </c>
      <c r="J480">
        <v>0</v>
      </c>
      <c r="K480">
        <v>1</v>
      </c>
      <c r="L480">
        <v>0</v>
      </c>
    </row>
    <row r="481" spans="1:12">
      <c r="A481" t="s">
        <v>5</v>
      </c>
      <c r="B481" s="1">
        <v>43889</v>
      </c>
      <c r="C481">
        <v>0</v>
      </c>
      <c r="D481" s="11">
        <f t="shared" si="35"/>
        <v>5.9872352073065641E-2</v>
      </c>
      <c r="E481" s="11">
        <f t="shared" si="36"/>
        <v>0.1143656806446943</v>
      </c>
      <c r="F481" s="11">
        <f t="shared" si="37"/>
        <v>8.0541161851513804E-3</v>
      </c>
      <c r="G481" s="11">
        <f t="shared" si="38"/>
        <v>2.19840306558465E-2</v>
      </c>
      <c r="H481" s="11">
        <f t="shared" si="39"/>
        <v>2.4076810502891115E-2</v>
      </c>
      <c r="I481">
        <v>0</v>
      </c>
      <c r="J481">
        <v>0</v>
      </c>
      <c r="K481">
        <v>1</v>
      </c>
      <c r="L481">
        <v>0</v>
      </c>
    </row>
    <row r="482" spans="1:12">
      <c r="A482" t="s">
        <v>5</v>
      </c>
      <c r="B482" s="1">
        <v>43888</v>
      </c>
      <c r="C482">
        <v>0</v>
      </c>
      <c r="D482" s="11">
        <f t="shared" si="35"/>
        <v>5.9872352073065641E-2</v>
      </c>
      <c r="E482" s="11">
        <f t="shared" si="36"/>
        <v>0.1143656806446943</v>
      </c>
      <c r="F482" s="11">
        <f t="shared" si="37"/>
        <v>8.0541161851513804E-3</v>
      </c>
      <c r="G482" s="11">
        <f t="shared" si="38"/>
        <v>2.19840306558465E-2</v>
      </c>
      <c r="H482" s="11">
        <f t="shared" si="39"/>
        <v>2.4076810502891115E-2</v>
      </c>
      <c r="I482">
        <v>0</v>
      </c>
      <c r="J482">
        <v>0</v>
      </c>
      <c r="K482">
        <v>1</v>
      </c>
      <c r="L482">
        <v>0</v>
      </c>
    </row>
    <row r="483" spans="1:12">
      <c r="A483" t="s">
        <v>5</v>
      </c>
      <c r="B483" s="1">
        <v>43887</v>
      </c>
      <c r="C483">
        <v>0</v>
      </c>
      <c r="D483" s="11">
        <f t="shared" si="35"/>
        <v>0</v>
      </c>
      <c r="E483" s="11">
        <f t="shared" si="36"/>
        <v>0</v>
      </c>
      <c r="F483" s="11">
        <f t="shared" si="37"/>
        <v>0</v>
      </c>
      <c r="G483" s="11">
        <f t="shared" si="38"/>
        <v>0</v>
      </c>
      <c r="H483" s="11">
        <f t="shared" si="39"/>
        <v>0</v>
      </c>
      <c r="I483">
        <v>0</v>
      </c>
      <c r="J483">
        <v>0</v>
      </c>
      <c r="K483">
        <v>1</v>
      </c>
      <c r="L483">
        <v>0</v>
      </c>
    </row>
    <row r="484" spans="1:12">
      <c r="A484" t="s">
        <v>5</v>
      </c>
      <c r="B484" s="1">
        <v>43886</v>
      </c>
      <c r="C484">
        <v>0</v>
      </c>
      <c r="D484" s="11">
        <f t="shared" si="35"/>
        <v>0</v>
      </c>
      <c r="E484" s="11">
        <f t="shared" si="36"/>
        <v>0</v>
      </c>
      <c r="F484" s="11">
        <f t="shared" si="37"/>
        <v>0</v>
      </c>
      <c r="G484" s="11">
        <f t="shared" si="38"/>
        <v>0</v>
      </c>
      <c r="H484" s="11">
        <f t="shared" si="39"/>
        <v>0</v>
      </c>
      <c r="I484">
        <v>0</v>
      </c>
      <c r="J484">
        <v>0</v>
      </c>
      <c r="K484">
        <v>1</v>
      </c>
      <c r="L484">
        <v>0</v>
      </c>
    </row>
    <row r="485" spans="1:12">
      <c r="A485" t="s">
        <v>5</v>
      </c>
      <c r="B485" s="1">
        <v>43885</v>
      </c>
      <c r="C485">
        <v>0</v>
      </c>
      <c r="D485" s="11">
        <f t="shared" si="35"/>
        <v>0</v>
      </c>
      <c r="E485" s="11">
        <f t="shared" si="36"/>
        <v>0</v>
      </c>
      <c r="F485" s="11">
        <f t="shared" si="37"/>
        <v>0</v>
      </c>
      <c r="G485" s="11">
        <f t="shared" si="38"/>
        <v>0</v>
      </c>
      <c r="H485" s="11">
        <f t="shared" si="39"/>
        <v>0</v>
      </c>
      <c r="I485">
        <v>0</v>
      </c>
      <c r="J485">
        <v>0</v>
      </c>
      <c r="K485">
        <v>1</v>
      </c>
      <c r="L485">
        <v>0</v>
      </c>
    </row>
    <row r="486" spans="1:12">
      <c r="A486" t="s">
        <v>5</v>
      </c>
      <c r="B486" s="1">
        <v>43884</v>
      </c>
      <c r="C486">
        <v>0</v>
      </c>
      <c r="D486" s="11">
        <f t="shared" si="35"/>
        <v>0</v>
      </c>
      <c r="E486" s="11">
        <f t="shared" si="36"/>
        <v>0</v>
      </c>
      <c r="F486" s="11">
        <f t="shared" si="37"/>
        <v>0</v>
      </c>
      <c r="G486" s="11">
        <f t="shared" si="38"/>
        <v>0</v>
      </c>
      <c r="H486" s="11">
        <f t="shared" si="39"/>
        <v>0</v>
      </c>
      <c r="I486">
        <v>0</v>
      </c>
      <c r="J486">
        <v>0</v>
      </c>
      <c r="K486">
        <v>1</v>
      </c>
      <c r="L486">
        <v>0</v>
      </c>
    </row>
    <row r="487" spans="1:12">
      <c r="A487" t="s">
        <v>5</v>
      </c>
      <c r="B487" s="1">
        <v>43883</v>
      </c>
      <c r="C487">
        <v>0</v>
      </c>
      <c r="D487" s="11">
        <f t="shared" si="35"/>
        <v>0</v>
      </c>
      <c r="E487" s="11">
        <f t="shared" si="36"/>
        <v>0</v>
      </c>
      <c r="F487" s="11">
        <f t="shared" si="37"/>
        <v>0</v>
      </c>
      <c r="G487" s="11">
        <f t="shared" si="38"/>
        <v>0</v>
      </c>
      <c r="H487" s="11">
        <f t="shared" si="39"/>
        <v>0</v>
      </c>
      <c r="I487">
        <v>0</v>
      </c>
      <c r="J487">
        <v>0</v>
      </c>
      <c r="K487">
        <v>1</v>
      </c>
      <c r="L487">
        <v>0</v>
      </c>
    </row>
    <row r="488" spans="1:12">
      <c r="A488" t="s">
        <v>5</v>
      </c>
      <c r="B488" s="1">
        <v>43882</v>
      </c>
      <c r="C488">
        <v>0</v>
      </c>
      <c r="D488" s="11">
        <f t="shared" si="35"/>
        <v>0</v>
      </c>
      <c r="E488" s="11">
        <f t="shared" si="36"/>
        <v>0</v>
      </c>
      <c r="F488" s="11">
        <f t="shared" si="37"/>
        <v>0</v>
      </c>
      <c r="G488" s="11">
        <f t="shared" si="38"/>
        <v>0</v>
      </c>
      <c r="H488" s="11">
        <f t="shared" si="39"/>
        <v>0</v>
      </c>
      <c r="I488">
        <v>0</v>
      </c>
      <c r="J488">
        <v>0</v>
      </c>
      <c r="K488">
        <v>1</v>
      </c>
      <c r="L488">
        <v>0</v>
      </c>
    </row>
    <row r="489" spans="1:12">
      <c r="A489" t="s">
        <v>5</v>
      </c>
      <c r="B489" s="1">
        <v>43881</v>
      </c>
      <c r="C489">
        <v>0</v>
      </c>
      <c r="D489" s="11">
        <f t="shared" si="35"/>
        <v>0</v>
      </c>
      <c r="E489" s="11">
        <f t="shared" si="36"/>
        <v>0</v>
      </c>
      <c r="F489" s="11">
        <f t="shared" si="37"/>
        <v>0</v>
      </c>
      <c r="G489" s="11">
        <f t="shared" si="38"/>
        <v>0</v>
      </c>
      <c r="H489" s="11">
        <f t="shared" si="39"/>
        <v>0</v>
      </c>
      <c r="I489">
        <v>0</v>
      </c>
      <c r="J489">
        <v>0</v>
      </c>
      <c r="K489">
        <v>1</v>
      </c>
      <c r="L489">
        <v>0</v>
      </c>
    </row>
    <row r="490" spans="1:12">
      <c r="A490" t="s">
        <v>5</v>
      </c>
      <c r="B490" s="1">
        <v>43880</v>
      </c>
      <c r="C490">
        <v>0</v>
      </c>
      <c r="D490" s="11">
        <f t="shared" si="35"/>
        <v>0</v>
      </c>
      <c r="E490" s="11">
        <f t="shared" si="36"/>
        <v>0</v>
      </c>
      <c r="F490" s="11">
        <f t="shared" si="37"/>
        <v>0</v>
      </c>
      <c r="G490" s="11">
        <f t="shared" si="38"/>
        <v>0</v>
      </c>
      <c r="H490" s="11">
        <f t="shared" si="39"/>
        <v>0</v>
      </c>
      <c r="I490">
        <v>0</v>
      </c>
      <c r="J490">
        <v>0</v>
      </c>
      <c r="K490">
        <v>1</v>
      </c>
      <c r="L490">
        <v>0</v>
      </c>
    </row>
    <row r="491" spans="1:12">
      <c r="A491" t="s">
        <v>5</v>
      </c>
      <c r="B491" s="1">
        <v>43879</v>
      </c>
      <c r="C491">
        <v>0</v>
      </c>
      <c r="D491" s="11">
        <f t="shared" si="35"/>
        <v>0</v>
      </c>
      <c r="E491" s="11">
        <f t="shared" si="36"/>
        <v>0</v>
      </c>
      <c r="F491" s="11">
        <f t="shared" si="37"/>
        <v>0</v>
      </c>
      <c r="G491" s="11">
        <f t="shared" si="38"/>
        <v>0</v>
      </c>
      <c r="H491" s="11">
        <f t="shared" si="39"/>
        <v>0</v>
      </c>
      <c r="I491">
        <v>0</v>
      </c>
      <c r="J491">
        <v>0</v>
      </c>
      <c r="K491">
        <v>1</v>
      </c>
      <c r="L491">
        <v>0</v>
      </c>
    </row>
    <row r="492" spans="1:12">
      <c r="A492" t="s">
        <v>5</v>
      </c>
      <c r="B492" s="1">
        <v>43878</v>
      </c>
      <c r="C492">
        <v>0</v>
      </c>
      <c r="D492" s="11">
        <f t="shared" si="35"/>
        <v>0</v>
      </c>
      <c r="E492" s="11">
        <f t="shared" si="36"/>
        <v>0</v>
      </c>
      <c r="F492" s="11">
        <f t="shared" si="37"/>
        <v>0</v>
      </c>
      <c r="G492" s="11">
        <f t="shared" si="38"/>
        <v>0</v>
      </c>
      <c r="H492" s="11">
        <f t="shared" si="39"/>
        <v>0</v>
      </c>
      <c r="I492">
        <v>0</v>
      </c>
      <c r="J492">
        <v>0</v>
      </c>
      <c r="K492">
        <v>1</v>
      </c>
      <c r="L492">
        <v>0</v>
      </c>
    </row>
    <row r="493" spans="1:12">
      <c r="A493" t="s">
        <v>5</v>
      </c>
      <c r="B493" s="1">
        <v>43877</v>
      </c>
      <c r="C493">
        <v>0</v>
      </c>
      <c r="D493" s="11">
        <f t="shared" si="35"/>
        <v>0</v>
      </c>
      <c r="E493" s="11">
        <f t="shared" si="36"/>
        <v>0</v>
      </c>
      <c r="F493" s="11">
        <f t="shared" si="37"/>
        <v>0</v>
      </c>
      <c r="G493" s="11">
        <f t="shared" si="38"/>
        <v>0</v>
      </c>
      <c r="H493" s="11">
        <f t="shared" si="39"/>
        <v>0</v>
      </c>
      <c r="I493">
        <v>0</v>
      </c>
      <c r="J493">
        <v>0</v>
      </c>
      <c r="K493">
        <v>1</v>
      </c>
      <c r="L493">
        <v>0</v>
      </c>
    </row>
    <row r="494" spans="1:12">
      <c r="A494" t="s">
        <v>5</v>
      </c>
      <c r="B494" s="1">
        <v>43876</v>
      </c>
      <c r="C494">
        <v>0</v>
      </c>
      <c r="D494" s="11">
        <f t="shared" si="35"/>
        <v>0</v>
      </c>
      <c r="E494" s="11">
        <f t="shared" si="36"/>
        <v>0</v>
      </c>
      <c r="F494" s="11">
        <f t="shared" si="37"/>
        <v>0</v>
      </c>
      <c r="G494" s="11">
        <f t="shared" si="38"/>
        <v>0</v>
      </c>
      <c r="H494" s="11">
        <f t="shared" si="39"/>
        <v>0</v>
      </c>
      <c r="I494">
        <v>0</v>
      </c>
      <c r="J494">
        <v>0</v>
      </c>
      <c r="K494">
        <v>1</v>
      </c>
      <c r="L494">
        <v>0</v>
      </c>
    </row>
    <row r="495" spans="1:12">
      <c r="A495" t="s">
        <v>5</v>
      </c>
      <c r="B495" s="1">
        <v>43875</v>
      </c>
      <c r="C495">
        <v>0</v>
      </c>
      <c r="D495" s="11">
        <f t="shared" si="35"/>
        <v>0</v>
      </c>
      <c r="E495" s="11">
        <f t="shared" si="36"/>
        <v>0</v>
      </c>
      <c r="F495" s="11">
        <f t="shared" si="37"/>
        <v>0</v>
      </c>
      <c r="G495" s="11">
        <f t="shared" si="38"/>
        <v>0</v>
      </c>
      <c r="H495" s="11">
        <f t="shared" si="39"/>
        <v>0</v>
      </c>
      <c r="I495">
        <v>0</v>
      </c>
      <c r="J495">
        <v>1</v>
      </c>
      <c r="K495">
        <v>1</v>
      </c>
      <c r="L495">
        <v>0</v>
      </c>
    </row>
    <row r="496" spans="1:12">
      <c r="A496" t="s">
        <v>5</v>
      </c>
      <c r="B496" s="1">
        <v>43874</v>
      </c>
      <c r="C496">
        <v>0</v>
      </c>
      <c r="D496" s="11">
        <f t="shared" si="35"/>
        <v>0</v>
      </c>
      <c r="E496" s="11">
        <f t="shared" si="36"/>
        <v>0</v>
      </c>
      <c r="F496" s="11">
        <f t="shared" si="37"/>
        <v>0</v>
      </c>
      <c r="G496" s="11">
        <f t="shared" si="38"/>
        <v>0</v>
      </c>
      <c r="H496" s="11">
        <f t="shared" si="39"/>
        <v>0</v>
      </c>
      <c r="I496">
        <v>0</v>
      </c>
      <c r="J496">
        <v>0</v>
      </c>
      <c r="K496">
        <v>0</v>
      </c>
      <c r="L496">
        <v>0</v>
      </c>
    </row>
    <row r="497" spans="1:12">
      <c r="A497" t="s">
        <v>6</v>
      </c>
      <c r="B497" s="1">
        <v>43972</v>
      </c>
      <c r="C497">
        <v>39</v>
      </c>
      <c r="D497" s="11">
        <f t="shared" si="35"/>
        <v>294.45605477639413</v>
      </c>
      <c r="E497" s="11">
        <f t="shared" si="36"/>
        <v>1106.20783670318</v>
      </c>
      <c r="F497" s="11">
        <f t="shared" si="37"/>
        <v>52.299309221459382</v>
      </c>
      <c r="G497" s="11">
        <f t="shared" si="38"/>
        <v>200.19757135239885</v>
      </c>
      <c r="H497" s="11">
        <f t="shared" si="39"/>
        <v>136.06144235717025</v>
      </c>
      <c r="I497">
        <v>53.400000000000006</v>
      </c>
      <c r="J497">
        <v>0</v>
      </c>
      <c r="K497">
        <v>655</v>
      </c>
      <c r="L497">
        <v>0</v>
      </c>
    </row>
    <row r="498" spans="1:12">
      <c r="A498" t="s">
        <v>6</v>
      </c>
      <c r="B498" s="1">
        <v>43971</v>
      </c>
      <c r="C498">
        <v>39</v>
      </c>
      <c r="D498" s="11">
        <f t="shared" si="35"/>
        <v>294.45605477639413</v>
      </c>
      <c r="E498" s="11">
        <f t="shared" si="36"/>
        <v>1106.20783670318</v>
      </c>
      <c r="F498" s="11">
        <f t="shared" si="37"/>
        <v>52.299309221459382</v>
      </c>
      <c r="G498" s="11">
        <f t="shared" si="38"/>
        <v>200.19757135239885</v>
      </c>
      <c r="H498" s="11">
        <f t="shared" si="39"/>
        <v>136.06144235717025</v>
      </c>
      <c r="I498">
        <v>53.400000000000006</v>
      </c>
      <c r="J498">
        <v>3</v>
      </c>
      <c r="K498">
        <v>655</v>
      </c>
      <c r="L498">
        <v>0</v>
      </c>
    </row>
    <row r="499" spans="1:12">
      <c r="A499" t="s">
        <v>6</v>
      </c>
      <c r="B499" s="1">
        <v>43970</v>
      </c>
      <c r="C499">
        <v>39</v>
      </c>
      <c r="D499" s="11">
        <f t="shared" si="35"/>
        <v>294.38688492561272</v>
      </c>
      <c r="E499" s="11">
        <f t="shared" si="36"/>
        <v>1105.9479805047531</v>
      </c>
      <c r="F499" s="11">
        <f t="shared" si="37"/>
        <v>52.287023736558872</v>
      </c>
      <c r="G499" s="11">
        <f t="shared" si="38"/>
        <v>200.15054349913308</v>
      </c>
      <c r="H499" s="11">
        <f t="shared" si="39"/>
        <v>136.02948054313285</v>
      </c>
      <c r="I499">
        <v>53.400000000000006</v>
      </c>
      <c r="J499">
        <v>11</v>
      </c>
      <c r="K499">
        <v>652</v>
      </c>
      <c r="L499">
        <v>0</v>
      </c>
    </row>
    <row r="500" spans="1:12">
      <c r="A500" t="s">
        <v>6</v>
      </c>
      <c r="B500" s="1">
        <v>43969</v>
      </c>
      <c r="C500">
        <v>39</v>
      </c>
      <c r="D500" s="11">
        <f t="shared" si="35"/>
        <v>292.77292174071351</v>
      </c>
      <c r="E500" s="11">
        <f t="shared" si="36"/>
        <v>1099.8846692081261</v>
      </c>
      <c r="F500" s="11">
        <f t="shared" si="37"/>
        <v>52.000362422213705</v>
      </c>
      <c r="G500" s="11">
        <f t="shared" si="38"/>
        <v>199.05322692293169</v>
      </c>
      <c r="H500" s="11">
        <f t="shared" si="39"/>
        <v>135.28370488226039</v>
      </c>
      <c r="I500">
        <v>53.400000000000006</v>
      </c>
      <c r="J500">
        <v>13</v>
      </c>
      <c r="K500">
        <v>641</v>
      </c>
      <c r="L500">
        <v>0</v>
      </c>
    </row>
    <row r="501" spans="1:12">
      <c r="A501" t="s">
        <v>6</v>
      </c>
      <c r="B501" s="1">
        <v>43968</v>
      </c>
      <c r="C501">
        <v>39</v>
      </c>
      <c r="D501" s="11">
        <f t="shared" si="35"/>
        <v>289.33748581857094</v>
      </c>
      <c r="E501" s="11">
        <f t="shared" si="36"/>
        <v>1086.9784780195916</v>
      </c>
      <c r="F501" s="11">
        <f t="shared" si="37"/>
        <v>51.390183338821842</v>
      </c>
      <c r="G501" s="11">
        <f t="shared" si="38"/>
        <v>196.71751021073158</v>
      </c>
      <c r="H501" s="11">
        <f t="shared" si="39"/>
        <v>133.69626811840337</v>
      </c>
      <c r="I501">
        <v>53.400000000000006</v>
      </c>
      <c r="J501">
        <v>13</v>
      </c>
      <c r="K501">
        <v>628</v>
      </c>
      <c r="L501">
        <v>0</v>
      </c>
    </row>
    <row r="502" spans="1:12">
      <c r="A502" t="s">
        <v>6</v>
      </c>
      <c r="B502" s="1">
        <v>43967</v>
      </c>
      <c r="C502">
        <v>39</v>
      </c>
      <c r="D502" s="11">
        <f t="shared" si="35"/>
        <v>286.7782013396594</v>
      </c>
      <c r="E502" s="11">
        <f t="shared" si="36"/>
        <v>1077.3637986777976</v>
      </c>
      <c r="F502" s="11">
        <f t="shared" si="37"/>
        <v>50.935620397503072</v>
      </c>
      <c r="G502" s="11">
        <f t="shared" si="38"/>
        <v>194.97747963989795</v>
      </c>
      <c r="H502" s="11">
        <f t="shared" si="39"/>
        <v>132.51368099901993</v>
      </c>
      <c r="I502">
        <v>53.400000000000006</v>
      </c>
      <c r="J502">
        <v>5</v>
      </c>
      <c r="K502">
        <v>615</v>
      </c>
      <c r="L502">
        <v>0</v>
      </c>
    </row>
    <row r="503" spans="1:12">
      <c r="A503" t="s">
        <v>6</v>
      </c>
      <c r="B503" s="1">
        <v>43966</v>
      </c>
      <c r="C503">
        <v>39</v>
      </c>
      <c r="D503" s="11">
        <f t="shared" si="35"/>
        <v>283.18136909902688</v>
      </c>
      <c r="E503" s="11">
        <f t="shared" si="36"/>
        <v>1063.8512763596004</v>
      </c>
      <c r="F503" s="11">
        <f t="shared" si="37"/>
        <v>50.296775182676697</v>
      </c>
      <c r="G503" s="11">
        <f t="shared" si="38"/>
        <v>192.53203127007774</v>
      </c>
      <c r="H503" s="11">
        <f t="shared" si="39"/>
        <v>130.85166666907563</v>
      </c>
      <c r="I503">
        <v>53.400000000000006</v>
      </c>
      <c r="J503">
        <v>9</v>
      </c>
      <c r="K503">
        <v>610</v>
      </c>
      <c r="L503">
        <v>0</v>
      </c>
    </row>
    <row r="504" spans="1:12">
      <c r="A504" t="s">
        <v>6</v>
      </c>
      <c r="B504" s="1">
        <v>43965</v>
      </c>
      <c r="C504">
        <v>39</v>
      </c>
      <c r="D504" s="11">
        <f t="shared" si="35"/>
        <v>279.19257437063317</v>
      </c>
      <c r="E504" s="11">
        <f t="shared" si="36"/>
        <v>1048.8662355836509</v>
      </c>
      <c r="F504" s="11">
        <f t="shared" si="37"/>
        <v>49.58831222008078</v>
      </c>
      <c r="G504" s="11">
        <f t="shared" si="38"/>
        <v>189.82009173175143</v>
      </c>
      <c r="H504" s="11">
        <f t="shared" si="39"/>
        <v>129.00853539291947</v>
      </c>
      <c r="I504">
        <v>53.400000000000006</v>
      </c>
      <c r="J504">
        <v>20</v>
      </c>
      <c r="K504">
        <v>601</v>
      </c>
      <c r="L504">
        <v>0</v>
      </c>
    </row>
    <row r="505" spans="1:12">
      <c r="A505" t="s">
        <v>6</v>
      </c>
      <c r="B505" s="1">
        <v>43964</v>
      </c>
      <c r="C505">
        <v>39</v>
      </c>
      <c r="D505" s="11">
        <f t="shared" si="35"/>
        <v>276.42578033937741</v>
      </c>
      <c r="E505" s="11">
        <f t="shared" si="36"/>
        <v>1038.4719876465763</v>
      </c>
      <c r="F505" s="11">
        <f t="shared" si="37"/>
        <v>49.09689282406049</v>
      </c>
      <c r="G505" s="11">
        <f t="shared" si="38"/>
        <v>187.93897760112048</v>
      </c>
      <c r="H505" s="11">
        <f t="shared" si="39"/>
        <v>127.73006283142385</v>
      </c>
      <c r="I505">
        <v>53.400000000000006</v>
      </c>
      <c r="J505">
        <v>21</v>
      </c>
      <c r="K505">
        <v>581</v>
      </c>
      <c r="L505">
        <v>1</v>
      </c>
    </row>
    <row r="506" spans="1:12">
      <c r="A506" t="s">
        <v>6</v>
      </c>
      <c r="B506" s="1">
        <v>43963</v>
      </c>
      <c r="C506">
        <v>38</v>
      </c>
      <c r="D506" s="11">
        <f t="shared" si="35"/>
        <v>273.24396720343327</v>
      </c>
      <c r="E506" s="11">
        <f t="shared" si="36"/>
        <v>1026.5186025189403</v>
      </c>
      <c r="F506" s="11">
        <f t="shared" si="37"/>
        <v>48.531760518637157</v>
      </c>
      <c r="G506" s="11">
        <f t="shared" si="38"/>
        <v>185.77569635089489</v>
      </c>
      <c r="H506" s="11">
        <f t="shared" si="39"/>
        <v>126.25981938570389</v>
      </c>
      <c r="I506">
        <v>52.1</v>
      </c>
      <c r="J506">
        <v>9</v>
      </c>
      <c r="K506">
        <v>560</v>
      </c>
      <c r="L506">
        <v>0</v>
      </c>
    </row>
    <row r="507" spans="1:12">
      <c r="A507" t="s">
        <v>6</v>
      </c>
      <c r="B507" s="1">
        <v>43962</v>
      </c>
      <c r="C507">
        <v>38</v>
      </c>
      <c r="D507" s="11">
        <f t="shared" si="35"/>
        <v>270.08521068441632</v>
      </c>
      <c r="E507" s="11">
        <f t="shared" si="36"/>
        <v>1014.6518361241132</v>
      </c>
      <c r="F507" s="11">
        <f t="shared" si="37"/>
        <v>47.970723374847324</v>
      </c>
      <c r="G507" s="11">
        <f t="shared" si="38"/>
        <v>183.62809105175791</v>
      </c>
      <c r="H507" s="11">
        <f t="shared" si="39"/>
        <v>124.80022987799641</v>
      </c>
      <c r="I507">
        <v>52.1</v>
      </c>
      <c r="J507">
        <v>5</v>
      </c>
      <c r="K507">
        <v>551</v>
      </c>
      <c r="L507">
        <v>0</v>
      </c>
    </row>
    <row r="508" spans="1:12">
      <c r="A508" t="s">
        <v>6</v>
      </c>
      <c r="B508" s="1">
        <v>43961</v>
      </c>
      <c r="C508">
        <v>38</v>
      </c>
      <c r="D508" s="11">
        <f t="shared" si="35"/>
        <v>266.16558580680396</v>
      </c>
      <c r="E508" s="11">
        <f t="shared" si="36"/>
        <v>999.92665154659062</v>
      </c>
      <c r="F508" s="11">
        <f t="shared" si="37"/>
        <v>47.27454589715191</v>
      </c>
      <c r="G508" s="11">
        <f t="shared" si="38"/>
        <v>180.96317936669737</v>
      </c>
      <c r="H508" s="11">
        <f t="shared" si="39"/>
        <v>122.98906041587763</v>
      </c>
      <c r="I508">
        <v>52.1</v>
      </c>
      <c r="J508">
        <v>7</v>
      </c>
      <c r="K508">
        <v>546</v>
      </c>
      <c r="L508">
        <v>0</v>
      </c>
    </row>
    <row r="509" spans="1:12">
      <c r="A509" t="s">
        <v>6</v>
      </c>
      <c r="B509" s="1">
        <v>43960</v>
      </c>
      <c r="C509">
        <v>38</v>
      </c>
      <c r="D509" s="11">
        <f t="shared" si="35"/>
        <v>263.88298073101799</v>
      </c>
      <c r="E509" s="11">
        <f t="shared" si="36"/>
        <v>991.35139699850401</v>
      </c>
      <c r="F509" s="11">
        <f t="shared" si="37"/>
        <v>46.869124895435171</v>
      </c>
      <c r="G509" s="11">
        <f t="shared" si="38"/>
        <v>179.41126020892685</v>
      </c>
      <c r="H509" s="11">
        <f t="shared" si="39"/>
        <v>121.93432055264375</v>
      </c>
      <c r="I509">
        <v>52.1</v>
      </c>
      <c r="J509">
        <v>8</v>
      </c>
      <c r="K509">
        <v>539</v>
      </c>
      <c r="L509">
        <v>0</v>
      </c>
    </row>
    <row r="510" spans="1:12">
      <c r="A510" t="s">
        <v>6</v>
      </c>
      <c r="B510" s="1">
        <v>43959</v>
      </c>
      <c r="C510">
        <v>38</v>
      </c>
      <c r="D510" s="11">
        <f t="shared" si="35"/>
        <v>261.0239602320537</v>
      </c>
      <c r="E510" s="11">
        <f t="shared" si="36"/>
        <v>980.61067413019339</v>
      </c>
      <c r="F510" s="11">
        <f t="shared" si="37"/>
        <v>46.361324852880877</v>
      </c>
      <c r="G510" s="11">
        <f t="shared" si="38"/>
        <v>177.46744227394154</v>
      </c>
      <c r="H510" s="11">
        <f t="shared" si="39"/>
        <v>120.61323223909829</v>
      </c>
      <c r="I510">
        <v>52.1</v>
      </c>
      <c r="J510">
        <v>13</v>
      </c>
      <c r="K510">
        <v>531</v>
      </c>
      <c r="L510">
        <v>0</v>
      </c>
    </row>
    <row r="511" spans="1:12">
      <c r="A511" t="s">
        <v>6</v>
      </c>
      <c r="B511" s="1">
        <v>43958</v>
      </c>
      <c r="C511">
        <v>38</v>
      </c>
      <c r="D511" s="11">
        <f t="shared" si="35"/>
        <v>258.71829853934054</v>
      </c>
      <c r="E511" s="11">
        <f t="shared" si="36"/>
        <v>971.94880084929775</v>
      </c>
      <c r="F511" s="11">
        <f t="shared" si="37"/>
        <v>45.95180868953063</v>
      </c>
      <c r="G511" s="11">
        <f t="shared" si="38"/>
        <v>175.89984716508241</v>
      </c>
      <c r="H511" s="11">
        <f t="shared" si="39"/>
        <v>119.54783843785195</v>
      </c>
      <c r="I511">
        <v>52.1</v>
      </c>
      <c r="J511">
        <v>15</v>
      </c>
      <c r="K511">
        <v>518</v>
      </c>
      <c r="L511">
        <v>0</v>
      </c>
    </row>
    <row r="512" spans="1:12">
      <c r="A512" t="s">
        <v>6</v>
      </c>
      <c r="B512" s="1">
        <v>43957</v>
      </c>
      <c r="C512">
        <v>38</v>
      </c>
      <c r="D512" s="11">
        <f t="shared" si="35"/>
        <v>254.91395674636388</v>
      </c>
      <c r="E512" s="11">
        <f t="shared" si="36"/>
        <v>957.65670993582</v>
      </c>
      <c r="F512" s="11">
        <f t="shared" si="37"/>
        <v>45.276107020002733</v>
      </c>
      <c r="G512" s="11">
        <f t="shared" si="38"/>
        <v>173.31331523546484</v>
      </c>
      <c r="H512" s="11">
        <f t="shared" si="39"/>
        <v>117.78993866579549</v>
      </c>
      <c r="I512">
        <v>52.1</v>
      </c>
      <c r="J512">
        <v>10</v>
      </c>
      <c r="K512">
        <v>503</v>
      </c>
      <c r="L512">
        <v>0</v>
      </c>
    </row>
    <row r="513" spans="1:12">
      <c r="A513" t="s">
        <v>6</v>
      </c>
      <c r="B513" s="1">
        <v>43956</v>
      </c>
      <c r="C513">
        <v>38</v>
      </c>
      <c r="D513" s="11">
        <f t="shared" si="35"/>
        <v>251.10961495338722</v>
      </c>
      <c r="E513" s="11">
        <f t="shared" si="36"/>
        <v>943.36461902234225</v>
      </c>
      <c r="F513" s="11">
        <f t="shared" si="37"/>
        <v>44.600405350474837</v>
      </c>
      <c r="G513" s="11">
        <f t="shared" si="38"/>
        <v>170.72678330584731</v>
      </c>
      <c r="H513" s="11">
        <f t="shared" si="39"/>
        <v>116.03203889373903</v>
      </c>
      <c r="I513">
        <v>52.1</v>
      </c>
      <c r="J513">
        <v>11</v>
      </c>
      <c r="K513">
        <v>493</v>
      </c>
      <c r="L513">
        <v>1</v>
      </c>
    </row>
    <row r="514" spans="1:12">
      <c r="A514" t="s">
        <v>6</v>
      </c>
      <c r="B514" s="1">
        <v>43955</v>
      </c>
      <c r="C514">
        <v>37</v>
      </c>
      <c r="D514" s="11">
        <f t="shared" ref="D514:D577" si="40">SUMIFS(CasesHB,HB,"Wales",SpecDate,B514)*SUMIFS(Pop,Area,A514)</f>
        <v>247.44361286197335</v>
      </c>
      <c r="E514" s="11">
        <f t="shared" ref="E514:E577" si="41">SUMIFS(CasesHB,HB,"Wales",SpecDate,B514)*SUMIFS(AreaKm2,Area,A514)</f>
        <v>929.59224050571822</v>
      </c>
      <c r="F514" s="11">
        <f t="shared" ref="F514:F577" si="42">SUMIFS(CasesHB,HB,"Wales",SpecDate,B514)*SUMIFS(PopKm2,Area,A514)</f>
        <v>43.949274650747952</v>
      </c>
      <c r="G514" s="11">
        <f t="shared" ref="G514:G577" si="43">SUMIFS(CasesHB,HB,"Wales",SpecDate,B514)*SUMIFS(PopKm2SRT,Area,A514)</f>
        <v>168.23430708276129</v>
      </c>
      <c r="H514" s="11">
        <f t="shared" ref="H514:H577" si="44">SUMIFS(CasesHB,HB,"Wales",SpecDate,B514)*SUMIFS(PopSRTKm2,Area,A514)</f>
        <v>114.33806274975734</v>
      </c>
      <c r="I514">
        <v>50.7</v>
      </c>
      <c r="J514">
        <v>15</v>
      </c>
      <c r="K514">
        <v>482</v>
      </c>
      <c r="L514">
        <v>0</v>
      </c>
    </row>
    <row r="515" spans="1:12">
      <c r="A515" t="s">
        <v>6</v>
      </c>
      <c r="B515" s="1">
        <v>43954</v>
      </c>
      <c r="C515">
        <v>37</v>
      </c>
      <c r="D515" s="11">
        <f t="shared" si="40"/>
        <v>244.49236589530054</v>
      </c>
      <c r="E515" s="11">
        <f t="shared" si="41"/>
        <v>918.50504270617182</v>
      </c>
      <c r="F515" s="11">
        <f t="shared" si="42"/>
        <v>43.425093961659641</v>
      </c>
      <c r="G515" s="11">
        <f t="shared" si="43"/>
        <v>166.2277853434216</v>
      </c>
      <c r="H515" s="11">
        <f t="shared" si="44"/>
        <v>112.97435868416203</v>
      </c>
      <c r="I515">
        <v>50.7</v>
      </c>
      <c r="J515">
        <v>6</v>
      </c>
      <c r="K515">
        <v>467</v>
      </c>
      <c r="L515">
        <v>0</v>
      </c>
    </row>
    <row r="516" spans="1:12">
      <c r="A516" t="s">
        <v>6</v>
      </c>
      <c r="B516" s="1">
        <v>43953</v>
      </c>
      <c r="C516">
        <v>37</v>
      </c>
      <c r="D516" s="11">
        <f t="shared" si="40"/>
        <v>242.32504390415019</v>
      </c>
      <c r="E516" s="11">
        <f t="shared" si="41"/>
        <v>910.36288182212991</v>
      </c>
      <c r="F516" s="11">
        <f t="shared" si="42"/>
        <v>43.040148768110413</v>
      </c>
      <c r="G516" s="11">
        <f t="shared" si="43"/>
        <v>164.75424594109404</v>
      </c>
      <c r="H516" s="11">
        <f t="shared" si="44"/>
        <v>111.97288851099046</v>
      </c>
      <c r="I516">
        <v>50.7</v>
      </c>
      <c r="J516">
        <v>6</v>
      </c>
      <c r="K516">
        <v>461</v>
      </c>
      <c r="L516">
        <v>0</v>
      </c>
    </row>
    <row r="517" spans="1:12">
      <c r="A517" t="s">
        <v>6</v>
      </c>
      <c r="B517" s="1">
        <v>43952</v>
      </c>
      <c r="C517">
        <v>37</v>
      </c>
      <c r="D517" s="11">
        <f t="shared" si="40"/>
        <v>238.47458887731926</v>
      </c>
      <c r="E517" s="11">
        <f t="shared" si="41"/>
        <v>895.89755344303421</v>
      </c>
      <c r="F517" s="11">
        <f t="shared" si="42"/>
        <v>42.356256775315508</v>
      </c>
      <c r="G517" s="11">
        <f t="shared" si="43"/>
        <v>162.13636210929928</v>
      </c>
      <c r="H517" s="11">
        <f t="shared" si="44"/>
        <v>110.19368086290908</v>
      </c>
      <c r="I517">
        <v>50.7</v>
      </c>
      <c r="J517">
        <v>14</v>
      </c>
      <c r="K517">
        <v>455</v>
      </c>
      <c r="L517">
        <v>0</v>
      </c>
    </row>
    <row r="518" spans="1:12">
      <c r="A518" t="s">
        <v>6</v>
      </c>
      <c r="B518" s="1">
        <v>43951</v>
      </c>
      <c r="C518">
        <v>37</v>
      </c>
      <c r="D518" s="11">
        <f t="shared" si="40"/>
        <v>234.8316434028325</v>
      </c>
      <c r="E518" s="11">
        <f t="shared" si="41"/>
        <v>882.21179365921921</v>
      </c>
      <c r="F518" s="11">
        <f t="shared" si="42"/>
        <v>41.709221237222124</v>
      </c>
      <c r="G518" s="11">
        <f t="shared" si="43"/>
        <v>159.65956183730188</v>
      </c>
      <c r="H518" s="11">
        <f t="shared" si="44"/>
        <v>108.51035865693986</v>
      </c>
      <c r="I518">
        <v>50.7</v>
      </c>
      <c r="J518">
        <v>21</v>
      </c>
      <c r="K518">
        <v>441</v>
      </c>
      <c r="L518">
        <v>0</v>
      </c>
    </row>
    <row r="519" spans="1:12">
      <c r="A519" t="s">
        <v>6</v>
      </c>
      <c r="B519" s="1">
        <v>43950</v>
      </c>
      <c r="C519">
        <v>37</v>
      </c>
      <c r="D519" s="11">
        <f t="shared" si="40"/>
        <v>230.40477295282329</v>
      </c>
      <c r="E519" s="11">
        <f t="shared" si="41"/>
        <v>865.58099695989961</v>
      </c>
      <c r="F519" s="11">
        <f t="shared" si="42"/>
        <v>40.922950203589664</v>
      </c>
      <c r="G519" s="11">
        <f t="shared" si="43"/>
        <v>156.64977922829235</v>
      </c>
      <c r="H519" s="11">
        <f t="shared" si="44"/>
        <v>106.46480255854688</v>
      </c>
      <c r="I519">
        <v>50.7</v>
      </c>
      <c r="J519">
        <v>15</v>
      </c>
      <c r="K519">
        <v>420</v>
      </c>
      <c r="L519">
        <v>1</v>
      </c>
    </row>
    <row r="520" spans="1:12">
      <c r="A520" t="s">
        <v>6</v>
      </c>
      <c r="B520" s="1">
        <v>43949</v>
      </c>
      <c r="C520">
        <v>36</v>
      </c>
      <c r="D520" s="11">
        <f t="shared" si="40"/>
        <v>226.64654439370088</v>
      </c>
      <c r="E520" s="11">
        <f t="shared" si="41"/>
        <v>851.46214351203969</v>
      </c>
      <c r="F520" s="11">
        <f t="shared" si="42"/>
        <v>40.25543885732877</v>
      </c>
      <c r="G520" s="11">
        <f t="shared" si="43"/>
        <v>154.09459920085197</v>
      </c>
      <c r="H520" s="11">
        <f t="shared" si="44"/>
        <v>104.72821066251534</v>
      </c>
      <c r="I520">
        <v>49.300000000000004</v>
      </c>
      <c r="J520">
        <v>10</v>
      </c>
      <c r="K520">
        <v>405</v>
      </c>
      <c r="L520">
        <v>0</v>
      </c>
    </row>
    <row r="521" spans="1:12">
      <c r="A521" t="s">
        <v>6</v>
      </c>
      <c r="B521" s="1">
        <v>43948</v>
      </c>
      <c r="C521">
        <v>36</v>
      </c>
      <c r="D521" s="11">
        <f t="shared" si="40"/>
        <v>223.28027832233971</v>
      </c>
      <c r="E521" s="11">
        <f t="shared" si="41"/>
        <v>838.81580852193213</v>
      </c>
      <c r="F521" s="11">
        <f t="shared" si="42"/>
        <v>39.657545258837416</v>
      </c>
      <c r="G521" s="11">
        <f t="shared" si="43"/>
        <v>151.80591034191767</v>
      </c>
      <c r="H521" s="11">
        <f t="shared" si="44"/>
        <v>103.17273571269568</v>
      </c>
      <c r="I521">
        <v>49.300000000000004</v>
      </c>
      <c r="J521">
        <v>5</v>
      </c>
      <c r="K521">
        <v>395</v>
      </c>
      <c r="L521">
        <v>1</v>
      </c>
    </row>
    <row r="522" spans="1:12">
      <c r="A522" t="s">
        <v>6</v>
      </c>
      <c r="B522" s="1">
        <v>43947</v>
      </c>
      <c r="C522">
        <v>35</v>
      </c>
      <c r="D522" s="11">
        <f t="shared" si="40"/>
        <v>219.49899314629019</v>
      </c>
      <c r="E522" s="11">
        <f t="shared" si="41"/>
        <v>824.61033634126329</v>
      </c>
      <c r="F522" s="11">
        <f t="shared" si="42"/>
        <v>38.985938750943021</v>
      </c>
      <c r="G522" s="11">
        <f t="shared" si="43"/>
        <v>149.23505436338868</v>
      </c>
      <c r="H522" s="11">
        <f t="shared" si="44"/>
        <v>101.42548987865169</v>
      </c>
      <c r="I522">
        <v>48</v>
      </c>
      <c r="J522">
        <v>9</v>
      </c>
      <c r="K522">
        <v>390</v>
      </c>
      <c r="L522">
        <v>0</v>
      </c>
    </row>
    <row r="523" spans="1:12">
      <c r="A523" t="s">
        <v>6</v>
      </c>
      <c r="B523" s="1">
        <v>43946</v>
      </c>
      <c r="C523">
        <v>35</v>
      </c>
      <c r="D523" s="11">
        <f t="shared" si="40"/>
        <v>216.75525573196157</v>
      </c>
      <c r="E523" s="11">
        <f t="shared" si="41"/>
        <v>814.30270713699747</v>
      </c>
      <c r="F523" s="11">
        <f t="shared" si="42"/>
        <v>38.498614516556231</v>
      </c>
      <c r="G523" s="11">
        <f t="shared" si="43"/>
        <v>147.36961618384635</v>
      </c>
      <c r="H523" s="11">
        <f t="shared" si="44"/>
        <v>100.15767125516854</v>
      </c>
      <c r="I523">
        <v>48</v>
      </c>
      <c r="J523">
        <v>4</v>
      </c>
      <c r="K523">
        <v>381</v>
      </c>
      <c r="L523">
        <v>0</v>
      </c>
    </row>
    <row r="524" spans="1:12">
      <c r="A524" t="s">
        <v>6</v>
      </c>
      <c r="B524" s="1">
        <v>43945</v>
      </c>
      <c r="C524">
        <v>35</v>
      </c>
      <c r="D524" s="11">
        <f t="shared" si="40"/>
        <v>213.64261244679884</v>
      </c>
      <c r="E524" s="11">
        <f t="shared" si="41"/>
        <v>802.60917820778843</v>
      </c>
      <c r="F524" s="11">
        <f t="shared" si="42"/>
        <v>37.945767696033407</v>
      </c>
      <c r="G524" s="11">
        <f t="shared" si="43"/>
        <v>145.25336278688653</v>
      </c>
      <c r="H524" s="11">
        <f t="shared" si="44"/>
        <v>98.719389623485981</v>
      </c>
      <c r="I524">
        <v>48</v>
      </c>
      <c r="J524">
        <v>6</v>
      </c>
      <c r="K524">
        <v>377</v>
      </c>
      <c r="L524">
        <v>0</v>
      </c>
    </row>
    <row r="525" spans="1:12">
      <c r="A525" t="s">
        <v>6</v>
      </c>
      <c r="B525" s="1">
        <v>43944</v>
      </c>
      <c r="C525">
        <v>35</v>
      </c>
      <c r="D525" s="11">
        <f t="shared" si="40"/>
        <v>208.86989274288266</v>
      </c>
      <c r="E525" s="11">
        <f t="shared" si="41"/>
        <v>784.67910051633442</v>
      </c>
      <c r="F525" s="11">
        <f t="shared" si="42"/>
        <v>37.098069237898407</v>
      </c>
      <c r="G525" s="11">
        <f t="shared" si="43"/>
        <v>142.00844091154812</v>
      </c>
      <c r="H525" s="11">
        <f t="shared" si="44"/>
        <v>96.51402445490605</v>
      </c>
      <c r="I525">
        <v>48</v>
      </c>
      <c r="J525">
        <v>2</v>
      </c>
      <c r="K525">
        <v>371</v>
      </c>
      <c r="L525">
        <v>0</v>
      </c>
    </row>
    <row r="526" spans="1:12">
      <c r="A526" t="s">
        <v>6</v>
      </c>
      <c r="B526" s="1">
        <v>43943</v>
      </c>
      <c r="C526">
        <v>35</v>
      </c>
      <c r="D526" s="11">
        <f t="shared" si="40"/>
        <v>204.30468259131064</v>
      </c>
      <c r="E526" s="11">
        <f t="shared" si="41"/>
        <v>767.52859142016109</v>
      </c>
      <c r="F526" s="11">
        <f t="shared" si="42"/>
        <v>36.287227234464929</v>
      </c>
      <c r="G526" s="11">
        <f t="shared" si="43"/>
        <v>138.90460259600707</v>
      </c>
      <c r="H526" s="11">
        <f t="shared" si="44"/>
        <v>94.404544728438296</v>
      </c>
      <c r="I526">
        <v>48</v>
      </c>
      <c r="J526">
        <v>8</v>
      </c>
      <c r="K526">
        <v>369</v>
      </c>
      <c r="L526">
        <v>0</v>
      </c>
    </row>
    <row r="527" spans="1:12">
      <c r="A527" t="s">
        <v>6</v>
      </c>
      <c r="B527" s="1">
        <v>43942</v>
      </c>
      <c r="C527">
        <v>35</v>
      </c>
      <c r="D527" s="11">
        <f t="shared" si="40"/>
        <v>198.51747174260069</v>
      </c>
      <c r="E527" s="11">
        <f t="shared" si="41"/>
        <v>745.78728948511309</v>
      </c>
      <c r="F527" s="11">
        <f t="shared" si="42"/>
        <v>35.259341664455818</v>
      </c>
      <c r="G527" s="11">
        <f t="shared" si="43"/>
        <v>134.96993887277065</v>
      </c>
      <c r="H527" s="11">
        <f t="shared" si="44"/>
        <v>91.730406287309975</v>
      </c>
      <c r="I527">
        <v>48</v>
      </c>
      <c r="J527">
        <v>16</v>
      </c>
      <c r="K527">
        <v>361</v>
      </c>
      <c r="L527">
        <v>0</v>
      </c>
    </row>
    <row r="528" spans="1:12">
      <c r="A528" t="s">
        <v>6</v>
      </c>
      <c r="B528" s="1">
        <v>43941</v>
      </c>
      <c r="C528">
        <v>35</v>
      </c>
      <c r="D528" s="11">
        <f t="shared" si="40"/>
        <v>192.68414766003644</v>
      </c>
      <c r="E528" s="11">
        <f t="shared" si="41"/>
        <v>723.87275008444715</v>
      </c>
      <c r="F528" s="11">
        <f t="shared" si="42"/>
        <v>34.223265771179705</v>
      </c>
      <c r="G528" s="11">
        <f t="shared" si="43"/>
        <v>131.00392324735708</v>
      </c>
      <c r="H528" s="11">
        <f t="shared" si="44"/>
        <v>89.034959970156734</v>
      </c>
      <c r="I528">
        <v>48</v>
      </c>
      <c r="J528">
        <v>13</v>
      </c>
      <c r="K528">
        <v>345</v>
      </c>
      <c r="L528">
        <v>1</v>
      </c>
    </row>
    <row r="529" spans="1:12">
      <c r="A529" t="s">
        <v>6</v>
      </c>
      <c r="B529" s="1">
        <v>43940</v>
      </c>
      <c r="C529">
        <v>34</v>
      </c>
      <c r="D529" s="11">
        <f t="shared" si="40"/>
        <v>186.34357800507533</v>
      </c>
      <c r="E529" s="11">
        <f t="shared" si="41"/>
        <v>700.05259856198427</v>
      </c>
      <c r="F529" s="11">
        <f t="shared" si="42"/>
        <v>33.097096321966539</v>
      </c>
      <c r="G529" s="11">
        <f t="shared" si="43"/>
        <v>126.69303669799447</v>
      </c>
      <c r="H529" s="11">
        <f t="shared" si="44"/>
        <v>86.105127016729298</v>
      </c>
      <c r="I529">
        <v>46.6</v>
      </c>
      <c r="J529">
        <v>15</v>
      </c>
      <c r="K529">
        <v>332</v>
      </c>
      <c r="L529">
        <v>1</v>
      </c>
    </row>
    <row r="530" spans="1:12">
      <c r="A530" t="s">
        <v>6</v>
      </c>
      <c r="B530" s="1">
        <v>43939</v>
      </c>
      <c r="C530">
        <v>33</v>
      </c>
      <c r="D530" s="11">
        <f t="shared" si="40"/>
        <v>182.23950019204597</v>
      </c>
      <c r="E530" s="11">
        <f t="shared" si="41"/>
        <v>684.63446412199005</v>
      </c>
      <c r="F530" s="11">
        <f t="shared" si="42"/>
        <v>32.368157551203112</v>
      </c>
      <c r="G530" s="11">
        <f t="shared" si="43"/>
        <v>123.90271740422523</v>
      </c>
      <c r="H530" s="11">
        <f t="shared" si="44"/>
        <v>84.208726050510805</v>
      </c>
      <c r="I530">
        <v>45.2</v>
      </c>
      <c r="J530">
        <v>8</v>
      </c>
      <c r="K530">
        <v>317</v>
      </c>
      <c r="L530">
        <v>0</v>
      </c>
    </row>
    <row r="531" spans="1:12">
      <c r="A531" t="s">
        <v>6</v>
      </c>
      <c r="B531" s="1">
        <v>43938</v>
      </c>
      <c r="C531">
        <v>33</v>
      </c>
      <c r="D531" s="11">
        <f t="shared" si="40"/>
        <v>176.63674227875305</v>
      </c>
      <c r="E531" s="11">
        <f t="shared" si="41"/>
        <v>663.5861120494136</v>
      </c>
      <c r="F531" s="11">
        <f t="shared" si="42"/>
        <v>31.373033274262024</v>
      </c>
      <c r="G531" s="11">
        <f t="shared" si="43"/>
        <v>120.09346128969756</v>
      </c>
      <c r="H531" s="11">
        <f t="shared" si="44"/>
        <v>81.619819113482194</v>
      </c>
      <c r="I531">
        <v>45.2</v>
      </c>
      <c r="J531">
        <v>10</v>
      </c>
      <c r="K531">
        <v>309</v>
      </c>
      <c r="L531">
        <v>0</v>
      </c>
    </row>
    <row r="532" spans="1:12">
      <c r="A532" t="s">
        <v>6</v>
      </c>
      <c r="B532" s="1">
        <v>43937</v>
      </c>
      <c r="C532">
        <v>33</v>
      </c>
      <c r="D532" s="11">
        <f t="shared" si="40"/>
        <v>169.21251162821676</v>
      </c>
      <c r="E532" s="11">
        <f t="shared" si="41"/>
        <v>635.69488008492976</v>
      </c>
      <c r="F532" s="11">
        <f t="shared" si="42"/>
        <v>30.054391228274245</v>
      </c>
      <c r="G532" s="11">
        <f t="shared" si="43"/>
        <v>115.04580503917119</v>
      </c>
      <c r="H532" s="11">
        <f t="shared" si="44"/>
        <v>78.189251073468981</v>
      </c>
      <c r="I532">
        <v>45.2</v>
      </c>
      <c r="J532">
        <v>15</v>
      </c>
      <c r="K532">
        <v>299</v>
      </c>
      <c r="L532">
        <v>1</v>
      </c>
    </row>
    <row r="533" spans="1:12">
      <c r="A533" t="s">
        <v>6</v>
      </c>
      <c r="B533" s="1">
        <v>43936</v>
      </c>
      <c r="C533">
        <v>32</v>
      </c>
      <c r="D533" s="11">
        <f t="shared" si="40"/>
        <v>160.93518615137663</v>
      </c>
      <c r="E533" s="11">
        <f t="shared" si="41"/>
        <v>604.59875500651447</v>
      </c>
      <c r="F533" s="11">
        <f t="shared" si="42"/>
        <v>28.584228201846877</v>
      </c>
      <c r="G533" s="11">
        <f t="shared" si="43"/>
        <v>109.41813859836692</v>
      </c>
      <c r="H533" s="11">
        <f t="shared" si="44"/>
        <v>74.36448732699462</v>
      </c>
      <c r="I533">
        <v>43.800000000000004</v>
      </c>
      <c r="J533">
        <v>15</v>
      </c>
      <c r="K533">
        <v>284</v>
      </c>
      <c r="L533">
        <v>1</v>
      </c>
    </row>
    <row r="534" spans="1:12">
      <c r="A534" t="s">
        <v>6</v>
      </c>
      <c r="B534" s="1">
        <v>43935</v>
      </c>
      <c r="C534">
        <v>31</v>
      </c>
      <c r="D534" s="11">
        <f t="shared" si="40"/>
        <v>152.75008714224501</v>
      </c>
      <c r="E534" s="11">
        <f t="shared" si="41"/>
        <v>573.84910485933494</v>
      </c>
      <c r="F534" s="11">
        <f t="shared" si="42"/>
        <v>27.130445821953519</v>
      </c>
      <c r="G534" s="11">
        <f t="shared" si="43"/>
        <v>103.85317596191703</v>
      </c>
      <c r="H534" s="11">
        <f t="shared" si="44"/>
        <v>70.582339332570101</v>
      </c>
      <c r="I534">
        <v>42.5</v>
      </c>
      <c r="J534">
        <v>8</v>
      </c>
      <c r="K534">
        <v>269</v>
      </c>
      <c r="L534">
        <v>0</v>
      </c>
    </row>
    <row r="535" spans="1:12">
      <c r="A535" t="s">
        <v>6</v>
      </c>
      <c r="B535" s="1">
        <v>43934</v>
      </c>
      <c r="C535">
        <v>31</v>
      </c>
      <c r="D535" s="11">
        <f t="shared" si="40"/>
        <v>145.60253589483429</v>
      </c>
      <c r="E535" s="11">
        <f t="shared" si="41"/>
        <v>546.99729768855855</v>
      </c>
      <c r="F535" s="11">
        <f t="shared" si="42"/>
        <v>25.86094571556777</v>
      </c>
      <c r="G535" s="11">
        <f t="shared" si="43"/>
        <v>98.993631124453742</v>
      </c>
      <c r="H535" s="11">
        <f t="shared" si="44"/>
        <v>67.279618548706452</v>
      </c>
      <c r="I535">
        <v>42.5</v>
      </c>
      <c r="J535">
        <v>6</v>
      </c>
      <c r="K535">
        <v>261</v>
      </c>
      <c r="L535">
        <v>0</v>
      </c>
    </row>
    <row r="536" spans="1:12">
      <c r="A536" t="s">
        <v>6</v>
      </c>
      <c r="B536" s="1">
        <v>43933</v>
      </c>
      <c r="C536">
        <v>31</v>
      </c>
      <c r="D536" s="11">
        <f t="shared" si="40"/>
        <v>139.44641917529023</v>
      </c>
      <c r="E536" s="11">
        <f t="shared" si="41"/>
        <v>523.87009602856722</v>
      </c>
      <c r="F536" s="11">
        <f t="shared" si="42"/>
        <v>24.767537559422625</v>
      </c>
      <c r="G536" s="11">
        <f t="shared" si="43"/>
        <v>94.808152183799876</v>
      </c>
      <c r="H536" s="11">
        <f t="shared" si="44"/>
        <v>64.435017099378712</v>
      </c>
      <c r="I536">
        <v>42.5</v>
      </c>
      <c r="J536">
        <v>5</v>
      </c>
      <c r="K536">
        <v>255</v>
      </c>
      <c r="L536">
        <v>2</v>
      </c>
    </row>
    <row r="537" spans="1:12">
      <c r="A537" t="s">
        <v>6</v>
      </c>
      <c r="B537" s="1">
        <v>43932</v>
      </c>
      <c r="C537">
        <v>29</v>
      </c>
      <c r="D537" s="11">
        <f t="shared" si="40"/>
        <v>133.84366126199731</v>
      </c>
      <c r="E537" s="11">
        <f t="shared" si="41"/>
        <v>502.82174395599088</v>
      </c>
      <c r="F537" s="11">
        <f t="shared" si="42"/>
        <v>23.772413282481537</v>
      </c>
      <c r="G537" s="11">
        <f t="shared" si="43"/>
        <v>90.998896069272206</v>
      </c>
      <c r="H537" s="11">
        <f t="shared" si="44"/>
        <v>61.846110162350108</v>
      </c>
      <c r="I537">
        <v>39.700000000000003</v>
      </c>
      <c r="J537">
        <v>8</v>
      </c>
      <c r="K537">
        <v>250</v>
      </c>
      <c r="L537">
        <v>1</v>
      </c>
    </row>
    <row r="538" spans="1:12">
      <c r="A538" t="s">
        <v>6</v>
      </c>
      <c r="B538" s="1">
        <v>43931</v>
      </c>
      <c r="C538">
        <v>28</v>
      </c>
      <c r="D538" s="11">
        <f t="shared" si="40"/>
        <v>128.21784673177729</v>
      </c>
      <c r="E538" s="11">
        <f t="shared" si="41"/>
        <v>481.68677315060557</v>
      </c>
      <c r="F538" s="11">
        <f t="shared" si="42"/>
        <v>22.773193843906945</v>
      </c>
      <c r="G538" s="11">
        <f t="shared" si="43"/>
        <v>87.173964003655939</v>
      </c>
      <c r="H538" s="11">
        <f t="shared" si="44"/>
        <v>59.246549287309037</v>
      </c>
      <c r="I538">
        <v>38.400000000000006</v>
      </c>
      <c r="J538">
        <v>12</v>
      </c>
      <c r="K538">
        <v>242</v>
      </c>
      <c r="L538">
        <v>2</v>
      </c>
    </row>
    <row r="539" spans="1:12">
      <c r="A539" t="s">
        <v>6</v>
      </c>
      <c r="B539" s="1">
        <v>43930</v>
      </c>
      <c r="C539">
        <v>26</v>
      </c>
      <c r="D539" s="11">
        <f t="shared" si="40"/>
        <v>121.30086165363788</v>
      </c>
      <c r="E539" s="11">
        <f t="shared" si="41"/>
        <v>455.70115330791867</v>
      </c>
      <c r="F539" s="11">
        <f t="shared" si="42"/>
        <v>21.544645353856222</v>
      </c>
      <c r="G539" s="11">
        <f t="shared" si="43"/>
        <v>82.471178677078569</v>
      </c>
      <c r="H539" s="11">
        <f t="shared" si="44"/>
        <v>56.050367883570011</v>
      </c>
      <c r="I539">
        <v>35.6</v>
      </c>
      <c r="J539">
        <v>6</v>
      </c>
      <c r="K539">
        <v>230</v>
      </c>
      <c r="L539">
        <v>0</v>
      </c>
    </row>
    <row r="540" spans="1:12">
      <c r="A540" t="s">
        <v>6</v>
      </c>
      <c r="B540" s="1">
        <v>43929</v>
      </c>
      <c r="C540">
        <v>26</v>
      </c>
      <c r="D540" s="11">
        <f t="shared" si="40"/>
        <v>112.30878105205667</v>
      </c>
      <c r="E540" s="11">
        <f t="shared" si="41"/>
        <v>421.91984751242575</v>
      </c>
      <c r="F540" s="11">
        <f t="shared" si="42"/>
        <v>19.947532316790276</v>
      </c>
      <c r="G540" s="11">
        <f t="shared" si="43"/>
        <v>76.357557752527981</v>
      </c>
      <c r="H540" s="11">
        <f t="shared" si="44"/>
        <v>51.895332058709279</v>
      </c>
      <c r="I540">
        <v>35.6</v>
      </c>
      <c r="J540">
        <v>14</v>
      </c>
      <c r="K540">
        <v>224</v>
      </c>
      <c r="L540">
        <v>0</v>
      </c>
    </row>
    <row r="541" spans="1:12">
      <c r="A541" t="s">
        <v>6</v>
      </c>
      <c r="B541" s="1">
        <v>43928</v>
      </c>
      <c r="C541">
        <v>26</v>
      </c>
      <c r="D541" s="11">
        <f t="shared" si="40"/>
        <v>103.47809676896537</v>
      </c>
      <c r="E541" s="11">
        <f t="shared" si="41"/>
        <v>388.74487284659551</v>
      </c>
      <c r="F541" s="11">
        <f t="shared" si="42"/>
        <v>18.379085411158851</v>
      </c>
      <c r="G541" s="11">
        <f t="shared" si="43"/>
        <v>70.353668485597524</v>
      </c>
      <c r="H541" s="11">
        <f t="shared" si="44"/>
        <v>47.814873799935796</v>
      </c>
      <c r="I541">
        <v>35.6</v>
      </c>
      <c r="J541">
        <v>5</v>
      </c>
      <c r="K541">
        <v>210</v>
      </c>
      <c r="L541">
        <v>1</v>
      </c>
    </row>
    <row r="542" spans="1:12">
      <c r="A542" t="s">
        <v>6</v>
      </c>
      <c r="B542" s="1">
        <v>43927</v>
      </c>
      <c r="C542">
        <v>25</v>
      </c>
      <c r="D542" s="11">
        <f t="shared" si="40"/>
        <v>94.808808804363991</v>
      </c>
      <c r="E542" s="11">
        <f t="shared" si="41"/>
        <v>356.17622931042797</v>
      </c>
      <c r="F542" s="11">
        <f t="shared" si="42"/>
        <v>16.839304636961941</v>
      </c>
      <c r="G542" s="11">
        <f t="shared" si="43"/>
        <v>64.459510876287212</v>
      </c>
      <c r="H542" s="11">
        <f t="shared" si="44"/>
        <v>43.808993107249549</v>
      </c>
      <c r="I542">
        <v>34.300000000000004</v>
      </c>
      <c r="J542">
        <v>7</v>
      </c>
      <c r="K542">
        <v>205</v>
      </c>
      <c r="L542">
        <v>1</v>
      </c>
    </row>
    <row r="543" spans="1:12">
      <c r="A543" t="s">
        <v>6</v>
      </c>
      <c r="B543" s="1">
        <v>43926</v>
      </c>
      <c r="C543">
        <v>24</v>
      </c>
      <c r="D543" s="11">
        <f t="shared" si="40"/>
        <v>86.070350988981218</v>
      </c>
      <c r="E543" s="11">
        <f t="shared" si="41"/>
        <v>323.34772957583357</v>
      </c>
      <c r="F543" s="11">
        <f t="shared" si="42"/>
        <v>15.287238377864526</v>
      </c>
      <c r="G543" s="11">
        <f t="shared" si="43"/>
        <v>58.518325413711132</v>
      </c>
      <c r="H543" s="11">
        <f t="shared" si="44"/>
        <v>39.771150600525921</v>
      </c>
      <c r="I543">
        <v>32.9</v>
      </c>
      <c r="J543">
        <v>8</v>
      </c>
      <c r="K543">
        <v>198</v>
      </c>
      <c r="L543">
        <v>1</v>
      </c>
    </row>
    <row r="544" spans="1:12">
      <c r="A544" t="s">
        <v>6</v>
      </c>
      <c r="B544" s="1">
        <v>43925</v>
      </c>
      <c r="C544">
        <v>23</v>
      </c>
      <c r="D544" s="11">
        <f t="shared" si="40"/>
        <v>80.974838648085196</v>
      </c>
      <c r="E544" s="11">
        <f t="shared" si="41"/>
        <v>304.20498962505428</v>
      </c>
      <c r="F544" s="11">
        <f t="shared" si="42"/>
        <v>14.382207656860492</v>
      </c>
      <c r="G544" s="11">
        <f t="shared" si="43"/>
        <v>55.053940223132464</v>
      </c>
      <c r="H544" s="11">
        <f t="shared" si="44"/>
        <v>37.416630299771505</v>
      </c>
      <c r="I544">
        <v>31.5</v>
      </c>
      <c r="J544">
        <v>11</v>
      </c>
      <c r="K544">
        <v>190</v>
      </c>
      <c r="L544">
        <v>2</v>
      </c>
    </row>
    <row r="545" spans="1:12">
      <c r="A545" t="s">
        <v>6</v>
      </c>
      <c r="B545" s="1">
        <v>43924</v>
      </c>
      <c r="C545">
        <v>21</v>
      </c>
      <c r="D545" s="11">
        <f t="shared" si="40"/>
        <v>74.495929291561296</v>
      </c>
      <c r="E545" s="11">
        <f t="shared" si="41"/>
        <v>279.86512570573757</v>
      </c>
      <c r="F545" s="11">
        <f t="shared" si="42"/>
        <v>13.231467237846312</v>
      </c>
      <c r="G545" s="11">
        <f t="shared" si="43"/>
        <v>50.64899796723833</v>
      </c>
      <c r="H545" s="11">
        <f t="shared" si="44"/>
        <v>34.422873718269287</v>
      </c>
      <c r="I545">
        <v>28.8</v>
      </c>
      <c r="J545">
        <v>18</v>
      </c>
      <c r="K545">
        <v>179</v>
      </c>
      <c r="L545">
        <v>1</v>
      </c>
    </row>
    <row r="546" spans="1:12">
      <c r="A546" t="s">
        <v>6</v>
      </c>
      <c r="B546" s="1">
        <v>43923</v>
      </c>
      <c r="C546">
        <v>20</v>
      </c>
      <c r="D546" s="11">
        <f t="shared" si="40"/>
        <v>67.025585407170752</v>
      </c>
      <c r="E546" s="11">
        <f t="shared" si="41"/>
        <v>251.80065627563576</v>
      </c>
      <c r="F546" s="11">
        <f t="shared" si="42"/>
        <v>11.904634868591529</v>
      </c>
      <c r="G546" s="11">
        <f t="shared" si="43"/>
        <v>45.569989814534765</v>
      </c>
      <c r="H546" s="11">
        <f t="shared" si="44"/>
        <v>30.970997802231139</v>
      </c>
      <c r="I546">
        <v>27.400000000000002</v>
      </c>
      <c r="J546">
        <v>13</v>
      </c>
      <c r="K546">
        <v>161</v>
      </c>
      <c r="L546">
        <v>2</v>
      </c>
    </row>
    <row r="547" spans="1:12">
      <c r="A547" t="s">
        <v>6</v>
      </c>
      <c r="B547" s="1">
        <v>43922</v>
      </c>
      <c r="C547">
        <v>18</v>
      </c>
      <c r="D547" s="11">
        <f t="shared" si="40"/>
        <v>59.347731970436023</v>
      </c>
      <c r="E547" s="11">
        <f t="shared" si="41"/>
        <v>222.95661825025331</v>
      </c>
      <c r="F547" s="11">
        <f t="shared" si="42"/>
        <v>10.540946044635223</v>
      </c>
      <c r="G547" s="11">
        <f t="shared" si="43"/>
        <v>40.349898102033876</v>
      </c>
      <c r="H547" s="11">
        <f t="shared" si="44"/>
        <v>27.423236444080825</v>
      </c>
      <c r="I547">
        <v>24.700000000000003</v>
      </c>
      <c r="J547">
        <v>10</v>
      </c>
      <c r="K547">
        <v>148</v>
      </c>
      <c r="L547">
        <v>2</v>
      </c>
    </row>
    <row r="548" spans="1:12">
      <c r="A548" t="s">
        <v>6</v>
      </c>
      <c r="B548" s="1">
        <v>43921</v>
      </c>
      <c r="C548">
        <v>16</v>
      </c>
      <c r="D548" s="11">
        <f t="shared" si="40"/>
        <v>51.969614553753999</v>
      </c>
      <c r="E548" s="11">
        <f t="shared" si="41"/>
        <v>195.23862375138734</v>
      </c>
      <c r="F548" s="11">
        <f t="shared" si="42"/>
        <v>9.2304943219144509</v>
      </c>
      <c r="G548" s="11">
        <f t="shared" si="43"/>
        <v>35.333593753684674</v>
      </c>
      <c r="H548" s="11">
        <f t="shared" si="44"/>
        <v>24.013976280092532</v>
      </c>
      <c r="I548">
        <v>21.900000000000002</v>
      </c>
      <c r="J548">
        <v>13</v>
      </c>
      <c r="K548">
        <v>138</v>
      </c>
      <c r="L548">
        <v>3</v>
      </c>
    </row>
    <row r="549" spans="1:12">
      <c r="A549" t="s">
        <v>6</v>
      </c>
      <c r="B549" s="1">
        <v>43920</v>
      </c>
      <c r="C549">
        <v>13</v>
      </c>
      <c r="D549" s="11">
        <f t="shared" si="40"/>
        <v>45.721271366501412</v>
      </c>
      <c r="E549" s="11">
        <f t="shared" si="41"/>
        <v>171.7649471601602</v>
      </c>
      <c r="F549" s="11">
        <f t="shared" si="42"/>
        <v>8.1207055192352957</v>
      </c>
      <c r="G549" s="11">
        <f t="shared" si="43"/>
        <v>31.085411008676449</v>
      </c>
      <c r="H549" s="11">
        <f t="shared" si="44"/>
        <v>21.126759078714947</v>
      </c>
      <c r="I549">
        <v>17.8</v>
      </c>
      <c r="J549">
        <v>12</v>
      </c>
      <c r="K549">
        <v>125</v>
      </c>
      <c r="L549">
        <v>0</v>
      </c>
    </row>
    <row r="550" spans="1:12">
      <c r="A550" t="s">
        <v>6</v>
      </c>
      <c r="B550" s="1">
        <v>43919</v>
      </c>
      <c r="C550">
        <v>13</v>
      </c>
      <c r="D550" s="11">
        <f t="shared" si="40"/>
        <v>38.020361312839547</v>
      </c>
      <c r="E550" s="11">
        <f t="shared" si="41"/>
        <v>142.83429040196881</v>
      </c>
      <c r="F550" s="11">
        <f t="shared" si="42"/>
        <v>6.7529215336454875</v>
      </c>
      <c r="G550" s="11">
        <f t="shared" si="43"/>
        <v>25.849643345086971</v>
      </c>
      <c r="H550" s="11">
        <f t="shared" si="44"/>
        <v>17.568343782552166</v>
      </c>
      <c r="I550">
        <v>17.8</v>
      </c>
      <c r="J550">
        <v>3</v>
      </c>
      <c r="K550">
        <v>113</v>
      </c>
      <c r="L550">
        <v>0</v>
      </c>
    </row>
    <row r="551" spans="1:12">
      <c r="A551" t="s">
        <v>6</v>
      </c>
      <c r="B551" s="1">
        <v>43918</v>
      </c>
      <c r="C551">
        <v>13</v>
      </c>
      <c r="D551" s="11">
        <f t="shared" si="40"/>
        <v>34.42352907220706</v>
      </c>
      <c r="E551" s="11">
        <f t="shared" si="41"/>
        <v>129.32176808377164</v>
      </c>
      <c r="F551" s="11">
        <f t="shared" si="42"/>
        <v>6.1140763188191105</v>
      </c>
      <c r="G551" s="11">
        <f t="shared" si="43"/>
        <v>23.404194975266737</v>
      </c>
      <c r="H551" s="11">
        <f t="shared" si="44"/>
        <v>15.906329452607874</v>
      </c>
      <c r="I551">
        <v>17.8</v>
      </c>
      <c r="J551">
        <v>11</v>
      </c>
      <c r="K551">
        <v>110</v>
      </c>
      <c r="L551">
        <v>1</v>
      </c>
    </row>
    <row r="552" spans="1:12">
      <c r="A552" t="s">
        <v>6</v>
      </c>
      <c r="B552" s="1">
        <v>43917</v>
      </c>
      <c r="C552">
        <v>12</v>
      </c>
      <c r="D552" s="11">
        <f t="shared" si="40"/>
        <v>30.596130662303263</v>
      </c>
      <c r="E552" s="11">
        <f t="shared" si="41"/>
        <v>114.94305843748491</v>
      </c>
      <c r="F552" s="11">
        <f t="shared" si="42"/>
        <v>5.434279487657709</v>
      </c>
      <c r="G552" s="11">
        <f t="shared" si="43"/>
        <v>20.801987094560587</v>
      </c>
      <c r="H552" s="11">
        <f t="shared" si="44"/>
        <v>14.137775742538947</v>
      </c>
      <c r="I552">
        <v>16.400000000000002</v>
      </c>
      <c r="J552">
        <v>4</v>
      </c>
      <c r="K552">
        <v>99</v>
      </c>
      <c r="L552">
        <v>1</v>
      </c>
    </row>
    <row r="553" spans="1:12">
      <c r="A553" t="s">
        <v>6</v>
      </c>
      <c r="B553" s="1">
        <v>43916</v>
      </c>
      <c r="C553">
        <v>11</v>
      </c>
      <c r="D553" s="11">
        <f t="shared" si="40"/>
        <v>26.330656530783969</v>
      </c>
      <c r="E553" s="11">
        <f t="shared" si="41"/>
        <v>98.918592867828011</v>
      </c>
      <c r="F553" s="11">
        <f t="shared" si="42"/>
        <v>4.6766745854597618</v>
      </c>
      <c r="G553" s="11">
        <f t="shared" si="43"/>
        <v>17.901936143171206</v>
      </c>
      <c r="H553" s="11">
        <f t="shared" si="44"/>
        <v>12.166797210233216</v>
      </c>
      <c r="I553">
        <v>15.100000000000001</v>
      </c>
      <c r="J553">
        <v>9</v>
      </c>
      <c r="K553">
        <v>95</v>
      </c>
      <c r="L553">
        <v>2</v>
      </c>
    </row>
    <row r="554" spans="1:12">
      <c r="A554" t="s">
        <v>6</v>
      </c>
      <c r="B554" s="1">
        <v>43915</v>
      </c>
      <c r="C554">
        <v>9</v>
      </c>
      <c r="D554" s="11">
        <f t="shared" si="40"/>
        <v>22.31880518546312</v>
      </c>
      <c r="E554" s="11">
        <f t="shared" si="41"/>
        <v>83.846933359069624</v>
      </c>
      <c r="F554" s="11">
        <f t="shared" si="42"/>
        <v>3.9641164612303408</v>
      </c>
      <c r="G554" s="11">
        <f t="shared" si="43"/>
        <v>15.174320653756329</v>
      </c>
      <c r="H554" s="11">
        <f t="shared" si="44"/>
        <v>10.313011996064583</v>
      </c>
      <c r="I554">
        <v>12.3</v>
      </c>
      <c r="J554">
        <v>10</v>
      </c>
      <c r="K554">
        <v>86</v>
      </c>
      <c r="L554">
        <v>2</v>
      </c>
    </row>
    <row r="555" spans="1:12">
      <c r="A555" t="s">
        <v>6</v>
      </c>
      <c r="B555" s="1">
        <v>43914</v>
      </c>
      <c r="C555">
        <v>7</v>
      </c>
      <c r="D555" s="11">
        <f t="shared" si="40"/>
        <v>18.099444287798086</v>
      </c>
      <c r="E555" s="11">
        <f t="shared" si="41"/>
        <v>67.995705255030643</v>
      </c>
      <c r="F555" s="11">
        <f t="shared" si="42"/>
        <v>3.2147018822993982</v>
      </c>
      <c r="G555" s="11">
        <f t="shared" si="43"/>
        <v>12.305621604544131</v>
      </c>
      <c r="H555" s="11">
        <f t="shared" si="44"/>
        <v>8.3633413397837781</v>
      </c>
      <c r="I555">
        <v>9.6000000000000014</v>
      </c>
      <c r="J555">
        <v>6</v>
      </c>
      <c r="K555">
        <v>76</v>
      </c>
      <c r="L555">
        <v>1</v>
      </c>
    </row>
    <row r="556" spans="1:12">
      <c r="A556" t="s">
        <v>6</v>
      </c>
      <c r="B556" s="1">
        <v>43913</v>
      </c>
      <c r="C556">
        <v>6</v>
      </c>
      <c r="D556" s="11">
        <f t="shared" si="40"/>
        <v>14.986801002635358</v>
      </c>
      <c r="E556" s="11">
        <f t="shared" si="41"/>
        <v>56.302176325821549</v>
      </c>
      <c r="F556" s="11">
        <f t="shared" si="42"/>
        <v>2.6618550617765715</v>
      </c>
      <c r="G556" s="11">
        <f t="shared" si="43"/>
        <v>10.189368207584312</v>
      </c>
      <c r="H556" s="11">
        <f t="shared" si="44"/>
        <v>6.9250597081012177</v>
      </c>
      <c r="I556">
        <v>8.2000000000000011</v>
      </c>
      <c r="J556">
        <v>12</v>
      </c>
      <c r="K556">
        <v>70</v>
      </c>
      <c r="L556">
        <v>0</v>
      </c>
    </row>
    <row r="557" spans="1:12">
      <c r="A557" t="s">
        <v>6</v>
      </c>
      <c r="B557" s="1">
        <v>43912</v>
      </c>
      <c r="C557">
        <v>6</v>
      </c>
      <c r="D557" s="11">
        <f t="shared" si="40"/>
        <v>11.989440802108287</v>
      </c>
      <c r="E557" s="11">
        <f t="shared" si="41"/>
        <v>45.041741060657237</v>
      </c>
      <c r="F557" s="11">
        <f t="shared" si="42"/>
        <v>2.1294840494212575</v>
      </c>
      <c r="G557" s="11">
        <f t="shared" si="43"/>
        <v>8.1514945660674503</v>
      </c>
      <c r="H557" s="11">
        <f t="shared" si="44"/>
        <v>5.5400477664809742</v>
      </c>
      <c r="I557">
        <v>8.2000000000000011</v>
      </c>
      <c r="J557">
        <v>8</v>
      </c>
      <c r="K557">
        <v>58</v>
      </c>
      <c r="L557">
        <v>2</v>
      </c>
    </row>
    <row r="558" spans="1:12">
      <c r="A558" t="s">
        <v>6</v>
      </c>
      <c r="B558" s="1">
        <v>43911</v>
      </c>
      <c r="C558">
        <v>4</v>
      </c>
      <c r="D558" s="11">
        <f t="shared" si="40"/>
        <v>10.237137915646306</v>
      </c>
      <c r="E558" s="11">
        <f t="shared" si="41"/>
        <v>38.458717367176561</v>
      </c>
      <c r="F558" s="11">
        <f t="shared" si="42"/>
        <v>1.8182517652750736</v>
      </c>
      <c r="G558" s="11">
        <f t="shared" si="43"/>
        <v>6.9601222833345151</v>
      </c>
      <c r="H558" s="11">
        <f t="shared" si="44"/>
        <v>4.730348477533755</v>
      </c>
      <c r="I558">
        <v>5.5</v>
      </c>
      <c r="J558">
        <v>10</v>
      </c>
      <c r="K558">
        <v>50</v>
      </c>
      <c r="L558">
        <v>3</v>
      </c>
    </row>
    <row r="559" spans="1:12">
      <c r="A559" t="s">
        <v>6</v>
      </c>
      <c r="B559" s="1">
        <v>43910</v>
      </c>
      <c r="C559">
        <v>1</v>
      </c>
      <c r="D559" s="11">
        <f t="shared" si="40"/>
        <v>8.5078916461114584</v>
      </c>
      <c r="E559" s="11">
        <f t="shared" si="41"/>
        <v>31.962312406504847</v>
      </c>
      <c r="F559" s="11">
        <f t="shared" si="42"/>
        <v>1.5111146427623923</v>
      </c>
      <c r="G559" s="11">
        <f t="shared" si="43"/>
        <v>5.7844259516901708</v>
      </c>
      <c r="H559" s="11">
        <f t="shared" si="44"/>
        <v>3.9313031265989991</v>
      </c>
      <c r="I559">
        <v>1.4000000000000001</v>
      </c>
      <c r="J559">
        <v>10</v>
      </c>
      <c r="K559">
        <v>40</v>
      </c>
      <c r="L559">
        <v>0</v>
      </c>
    </row>
    <row r="560" spans="1:12">
      <c r="A560" t="s">
        <v>6</v>
      </c>
      <c r="B560" s="1">
        <v>43909</v>
      </c>
      <c r="C560">
        <v>1</v>
      </c>
      <c r="D560" s="11">
        <f t="shared" si="40"/>
        <v>6.8478152273580024</v>
      </c>
      <c r="E560" s="11">
        <f t="shared" si="41"/>
        <v>25.725763644259999</v>
      </c>
      <c r="F560" s="11">
        <f t="shared" si="42"/>
        <v>1.2162630051502181</v>
      </c>
      <c r="G560" s="11">
        <f t="shared" si="43"/>
        <v>4.6557574733116009</v>
      </c>
      <c r="H560" s="11">
        <f t="shared" si="44"/>
        <v>3.1642195897016334</v>
      </c>
      <c r="I560">
        <v>1.4000000000000001</v>
      </c>
      <c r="J560">
        <v>6</v>
      </c>
      <c r="K560">
        <v>30</v>
      </c>
      <c r="L560">
        <v>0</v>
      </c>
    </row>
    <row r="561" spans="1:12">
      <c r="A561" t="s">
        <v>6</v>
      </c>
      <c r="B561" s="1">
        <v>43908</v>
      </c>
      <c r="C561">
        <v>1</v>
      </c>
      <c r="D561" s="11">
        <f t="shared" si="40"/>
        <v>5.4644182117301234</v>
      </c>
      <c r="E561" s="11">
        <f t="shared" si="41"/>
        <v>20.528639675722626</v>
      </c>
      <c r="F561" s="11">
        <f t="shared" si="42"/>
        <v>0.97055330714007304</v>
      </c>
      <c r="G561" s="11">
        <f t="shared" si="43"/>
        <v>3.7152004079961261</v>
      </c>
      <c r="H561" s="11">
        <f t="shared" si="44"/>
        <v>2.5249833089538285</v>
      </c>
      <c r="I561">
        <v>1.4000000000000001</v>
      </c>
      <c r="J561">
        <v>3</v>
      </c>
      <c r="K561">
        <v>24</v>
      </c>
      <c r="L561">
        <v>0</v>
      </c>
    </row>
    <row r="562" spans="1:12">
      <c r="A562" t="s">
        <v>6</v>
      </c>
      <c r="B562" s="1">
        <v>43907</v>
      </c>
      <c r="C562">
        <v>1</v>
      </c>
      <c r="D562" s="11">
        <f t="shared" si="40"/>
        <v>4.657436619280527</v>
      </c>
      <c r="E562" s="11">
        <f t="shared" si="41"/>
        <v>17.496984027409159</v>
      </c>
      <c r="F562" s="11">
        <f t="shared" si="42"/>
        <v>0.8272226499674884</v>
      </c>
      <c r="G562" s="11">
        <f t="shared" si="43"/>
        <v>3.1665421198954324</v>
      </c>
      <c r="H562" s="11">
        <f t="shared" si="44"/>
        <v>2.1520954785176092</v>
      </c>
      <c r="I562">
        <v>1.4000000000000001</v>
      </c>
      <c r="J562">
        <v>19</v>
      </c>
      <c r="K562">
        <v>21</v>
      </c>
      <c r="L562">
        <v>0</v>
      </c>
    </row>
    <row r="563" spans="1:12">
      <c r="A563" t="s">
        <v>6</v>
      </c>
      <c r="B563" s="1">
        <v>43906</v>
      </c>
      <c r="C563">
        <v>1</v>
      </c>
      <c r="D563" s="11">
        <f t="shared" si="40"/>
        <v>3.8043417929766679</v>
      </c>
      <c r="E563" s="11">
        <f t="shared" si="41"/>
        <v>14.292090913477777</v>
      </c>
      <c r="F563" s="11">
        <f t="shared" si="42"/>
        <v>0.67570166952789901</v>
      </c>
      <c r="G563" s="11">
        <f t="shared" si="43"/>
        <v>2.5865319296175562</v>
      </c>
      <c r="H563" s="11">
        <f t="shared" si="44"/>
        <v>1.7578997720564631</v>
      </c>
      <c r="I563">
        <v>1.4000000000000001</v>
      </c>
      <c r="J563">
        <v>0</v>
      </c>
      <c r="K563">
        <v>2</v>
      </c>
      <c r="L563">
        <v>0</v>
      </c>
    </row>
    <row r="564" spans="1:12">
      <c r="A564" t="s">
        <v>6</v>
      </c>
      <c r="B564" s="1">
        <v>43905</v>
      </c>
      <c r="C564">
        <v>1</v>
      </c>
      <c r="D564" s="11">
        <f t="shared" si="40"/>
        <v>3.020416817454203</v>
      </c>
      <c r="E564" s="11">
        <f t="shared" si="41"/>
        <v>11.347053997973266</v>
      </c>
      <c r="F564" s="11">
        <f t="shared" si="42"/>
        <v>0.5364661739888168</v>
      </c>
      <c r="G564" s="11">
        <f t="shared" si="43"/>
        <v>2.0535495926054539</v>
      </c>
      <c r="H564" s="11">
        <f t="shared" si="44"/>
        <v>1.3956658796327071</v>
      </c>
      <c r="I564">
        <v>1.4000000000000001</v>
      </c>
      <c r="J564">
        <v>0</v>
      </c>
      <c r="K564">
        <v>2</v>
      </c>
      <c r="L564">
        <v>0</v>
      </c>
    </row>
    <row r="565" spans="1:12">
      <c r="A565" t="s">
        <v>6</v>
      </c>
      <c r="B565" s="1">
        <v>43904</v>
      </c>
      <c r="C565">
        <v>1</v>
      </c>
      <c r="D565" s="11">
        <f t="shared" si="40"/>
        <v>2.3517749265673946</v>
      </c>
      <c r="E565" s="11">
        <f t="shared" si="41"/>
        <v>8.8351107465135357</v>
      </c>
      <c r="F565" s="11">
        <f t="shared" si="42"/>
        <v>0.41770648661724663</v>
      </c>
      <c r="G565" s="11">
        <f t="shared" si="43"/>
        <v>1.5989470110363075</v>
      </c>
      <c r="H565" s="11">
        <f t="shared" si="44"/>
        <v>1.0867016772712681</v>
      </c>
      <c r="I565">
        <v>1.4000000000000001</v>
      </c>
      <c r="J565">
        <v>0</v>
      </c>
      <c r="K565">
        <v>2</v>
      </c>
      <c r="L565">
        <v>0</v>
      </c>
    </row>
    <row r="566" spans="1:12">
      <c r="A566" t="s">
        <v>6</v>
      </c>
      <c r="B566" s="1">
        <v>43903</v>
      </c>
      <c r="C566">
        <v>1</v>
      </c>
      <c r="D566" s="11">
        <f t="shared" si="40"/>
        <v>1.9136992049518997</v>
      </c>
      <c r="E566" s="11">
        <f t="shared" si="41"/>
        <v>7.1893548231433666</v>
      </c>
      <c r="F566" s="11">
        <f t="shared" si="42"/>
        <v>0.33989841558070072</v>
      </c>
      <c r="G566" s="11">
        <f t="shared" si="43"/>
        <v>1.3011039403530738</v>
      </c>
      <c r="H566" s="11">
        <f t="shared" si="44"/>
        <v>0.88427685503446318</v>
      </c>
      <c r="I566">
        <v>1.4000000000000001</v>
      </c>
      <c r="J566">
        <v>2</v>
      </c>
      <c r="K566">
        <v>2</v>
      </c>
      <c r="L566">
        <v>1</v>
      </c>
    </row>
    <row r="567" spans="1:12">
      <c r="A567" t="s">
        <v>6</v>
      </c>
      <c r="B567" s="1">
        <v>43902</v>
      </c>
      <c r="C567">
        <v>0</v>
      </c>
      <c r="D567" s="11">
        <f t="shared" si="40"/>
        <v>1.291170547919354</v>
      </c>
      <c r="E567" s="11">
        <f t="shared" si="41"/>
        <v>4.8506490373015483</v>
      </c>
      <c r="F567" s="11">
        <f t="shared" si="42"/>
        <v>0.22932905147613541</v>
      </c>
      <c r="G567" s="11">
        <f t="shared" si="43"/>
        <v>0.87785326096110994</v>
      </c>
      <c r="H567" s="11">
        <f t="shared" si="44"/>
        <v>0.59662052869795112</v>
      </c>
      <c r="I567">
        <v>0</v>
      </c>
      <c r="J567">
        <v>0</v>
      </c>
      <c r="K567">
        <v>0</v>
      </c>
      <c r="L567">
        <v>0</v>
      </c>
    </row>
    <row r="568" spans="1:12">
      <c r="A568" t="s">
        <v>6</v>
      </c>
      <c r="B568" s="1">
        <v>43901</v>
      </c>
      <c r="C568">
        <v>0</v>
      </c>
      <c r="D568" s="11">
        <f t="shared" si="40"/>
        <v>0.73781174166820229</v>
      </c>
      <c r="E568" s="11">
        <f t="shared" si="41"/>
        <v>2.7717994498865992</v>
      </c>
      <c r="F568" s="11">
        <f t="shared" si="42"/>
        <v>0.13104517227207738</v>
      </c>
      <c r="G568" s="11">
        <f t="shared" si="43"/>
        <v>0.50163043483491998</v>
      </c>
      <c r="H568" s="11">
        <f t="shared" si="44"/>
        <v>0.34092601639882919</v>
      </c>
      <c r="I568">
        <v>0</v>
      </c>
      <c r="J568">
        <v>0</v>
      </c>
      <c r="K568">
        <v>0</v>
      </c>
      <c r="L568">
        <v>0</v>
      </c>
    </row>
    <row r="569" spans="1:12">
      <c r="A569" t="s">
        <v>6</v>
      </c>
      <c r="B569" s="1">
        <v>43900</v>
      </c>
      <c r="C569">
        <v>0</v>
      </c>
      <c r="D569" s="11">
        <f t="shared" si="40"/>
        <v>0.41501910468836378</v>
      </c>
      <c r="E569" s="11">
        <f t="shared" si="41"/>
        <v>1.5591371905612121</v>
      </c>
      <c r="F569" s="11">
        <f t="shared" si="42"/>
        <v>7.3712909403043522E-2</v>
      </c>
      <c r="G569" s="11">
        <f t="shared" si="43"/>
        <v>0.28216711959464247</v>
      </c>
      <c r="H569" s="11">
        <f t="shared" si="44"/>
        <v>0.19177088422434141</v>
      </c>
      <c r="I569">
        <v>0</v>
      </c>
      <c r="J569">
        <v>0</v>
      </c>
      <c r="K569">
        <v>0</v>
      </c>
      <c r="L569">
        <v>0</v>
      </c>
    </row>
    <row r="570" spans="1:12">
      <c r="A570" t="s">
        <v>6</v>
      </c>
      <c r="B570" s="1">
        <v>43899</v>
      </c>
      <c r="C570">
        <v>0</v>
      </c>
      <c r="D570" s="11">
        <f t="shared" si="40"/>
        <v>0.16139631848991925</v>
      </c>
      <c r="E570" s="11">
        <f t="shared" si="41"/>
        <v>0.60633112966269354</v>
      </c>
      <c r="F570" s="11">
        <f t="shared" si="42"/>
        <v>2.8666131434516927E-2</v>
      </c>
      <c r="G570" s="11">
        <f t="shared" si="43"/>
        <v>0.10973165762013874</v>
      </c>
      <c r="H570" s="11">
        <f t="shared" si="44"/>
        <v>7.4577566087243891E-2</v>
      </c>
      <c r="I570">
        <v>0</v>
      </c>
      <c r="J570">
        <v>0</v>
      </c>
      <c r="K570">
        <v>0</v>
      </c>
      <c r="L570">
        <v>0</v>
      </c>
    </row>
    <row r="571" spans="1:12">
      <c r="A571" t="s">
        <v>6</v>
      </c>
      <c r="B571" s="1">
        <v>43898</v>
      </c>
      <c r="C571">
        <v>0</v>
      </c>
      <c r="D571" s="11">
        <f t="shared" si="40"/>
        <v>9.2226467708525287E-2</v>
      </c>
      <c r="E571" s="11">
        <f t="shared" si="41"/>
        <v>0.3464749312358249</v>
      </c>
      <c r="F571" s="11">
        <f t="shared" si="42"/>
        <v>1.6380646534009672E-2</v>
      </c>
      <c r="G571" s="11">
        <f t="shared" si="43"/>
        <v>6.2703804354364998E-2</v>
      </c>
      <c r="H571" s="11">
        <f t="shared" si="44"/>
        <v>4.2615752049853649E-2</v>
      </c>
      <c r="I571">
        <v>0</v>
      </c>
      <c r="J571">
        <v>0</v>
      </c>
      <c r="K571">
        <v>0</v>
      </c>
      <c r="L571">
        <v>0</v>
      </c>
    </row>
    <row r="572" spans="1:12">
      <c r="A572" t="s">
        <v>6</v>
      </c>
      <c r="B572" s="1">
        <v>43897</v>
      </c>
      <c r="C572">
        <v>0</v>
      </c>
      <c r="D572" s="11">
        <f t="shared" si="40"/>
        <v>9.2226467708525287E-2</v>
      </c>
      <c r="E572" s="11">
        <f t="shared" si="41"/>
        <v>0.3464749312358249</v>
      </c>
      <c r="F572" s="11">
        <f t="shared" si="42"/>
        <v>1.6380646534009672E-2</v>
      </c>
      <c r="G572" s="11">
        <f t="shared" si="43"/>
        <v>6.2703804354364998E-2</v>
      </c>
      <c r="H572" s="11">
        <f t="shared" si="44"/>
        <v>4.2615752049853649E-2</v>
      </c>
      <c r="I572">
        <v>0</v>
      </c>
      <c r="J572">
        <v>0</v>
      </c>
      <c r="K572">
        <v>0</v>
      </c>
      <c r="L572">
        <v>0</v>
      </c>
    </row>
    <row r="573" spans="1:12">
      <c r="A573" t="s">
        <v>6</v>
      </c>
      <c r="B573" s="1">
        <v>43896</v>
      </c>
      <c r="C573">
        <v>0</v>
      </c>
      <c r="D573" s="11">
        <f t="shared" si="40"/>
        <v>4.6113233854262643E-2</v>
      </c>
      <c r="E573" s="11">
        <f t="shared" si="41"/>
        <v>0.17323746561791245</v>
      </c>
      <c r="F573" s="11">
        <f t="shared" si="42"/>
        <v>8.190323267004836E-3</v>
      </c>
      <c r="G573" s="11">
        <f t="shared" si="43"/>
        <v>3.1351902177182499E-2</v>
      </c>
      <c r="H573" s="11">
        <f t="shared" si="44"/>
        <v>2.1307876024926824E-2</v>
      </c>
      <c r="I573">
        <v>0</v>
      </c>
      <c r="J573">
        <v>0</v>
      </c>
      <c r="K573">
        <v>0</v>
      </c>
      <c r="L573">
        <v>0</v>
      </c>
    </row>
    <row r="574" spans="1:12">
      <c r="A574" t="s">
        <v>6</v>
      </c>
      <c r="B574" s="1">
        <v>43895</v>
      </c>
      <c r="C574">
        <v>0</v>
      </c>
      <c r="D574" s="11">
        <f t="shared" si="40"/>
        <v>4.6113233854262643E-2</v>
      </c>
      <c r="E574" s="11">
        <f t="shared" si="41"/>
        <v>0.17323746561791245</v>
      </c>
      <c r="F574" s="11">
        <f t="shared" si="42"/>
        <v>8.190323267004836E-3</v>
      </c>
      <c r="G574" s="11">
        <f t="shared" si="43"/>
        <v>3.1351902177182499E-2</v>
      </c>
      <c r="H574" s="11">
        <f t="shared" si="44"/>
        <v>2.1307876024926824E-2</v>
      </c>
      <c r="I574">
        <v>0</v>
      </c>
      <c r="J574">
        <v>0</v>
      </c>
      <c r="K574">
        <v>0</v>
      </c>
      <c r="L574">
        <v>0</v>
      </c>
    </row>
    <row r="575" spans="1:12">
      <c r="A575" t="s">
        <v>6</v>
      </c>
      <c r="B575" s="1">
        <v>43894</v>
      </c>
      <c r="C575">
        <v>0</v>
      </c>
      <c r="D575" s="11">
        <f t="shared" si="40"/>
        <v>4.6113233854262643E-2</v>
      </c>
      <c r="E575" s="11">
        <f t="shared" si="41"/>
        <v>0.17323746561791245</v>
      </c>
      <c r="F575" s="11">
        <f t="shared" si="42"/>
        <v>8.190323267004836E-3</v>
      </c>
      <c r="G575" s="11">
        <f t="shared" si="43"/>
        <v>3.1351902177182499E-2</v>
      </c>
      <c r="H575" s="11">
        <f t="shared" si="44"/>
        <v>2.1307876024926824E-2</v>
      </c>
      <c r="I575">
        <v>0</v>
      </c>
      <c r="J575">
        <v>0</v>
      </c>
      <c r="K575">
        <v>0</v>
      </c>
      <c r="L575">
        <v>0</v>
      </c>
    </row>
    <row r="576" spans="1:12">
      <c r="A576" t="s">
        <v>6</v>
      </c>
      <c r="B576" s="1">
        <v>43893</v>
      </c>
      <c r="C576">
        <v>0</v>
      </c>
      <c r="D576" s="11">
        <f t="shared" si="40"/>
        <v>2.3056616927131322E-2</v>
      </c>
      <c r="E576" s="11">
        <f t="shared" si="41"/>
        <v>8.6618732808956225E-2</v>
      </c>
      <c r="F576" s="11">
        <f t="shared" si="42"/>
        <v>4.095161633502418E-3</v>
      </c>
      <c r="G576" s="11">
        <f t="shared" si="43"/>
        <v>1.5675951088591249E-2</v>
      </c>
      <c r="H576" s="11">
        <f t="shared" si="44"/>
        <v>1.0653938012463412E-2</v>
      </c>
      <c r="I576">
        <v>0</v>
      </c>
      <c r="J576">
        <v>0</v>
      </c>
      <c r="K576">
        <v>0</v>
      </c>
      <c r="L576">
        <v>0</v>
      </c>
    </row>
    <row r="577" spans="1:12">
      <c r="A577" t="s">
        <v>6</v>
      </c>
      <c r="B577" s="1">
        <v>43892</v>
      </c>
      <c r="C577">
        <v>0</v>
      </c>
      <c r="D577" s="11">
        <f t="shared" si="40"/>
        <v>2.3056616927131322E-2</v>
      </c>
      <c r="E577" s="11">
        <f t="shared" si="41"/>
        <v>8.6618732808956225E-2</v>
      </c>
      <c r="F577" s="11">
        <f t="shared" si="42"/>
        <v>4.095161633502418E-3</v>
      </c>
      <c r="G577" s="11">
        <f t="shared" si="43"/>
        <v>1.5675951088591249E-2</v>
      </c>
      <c r="H577" s="11">
        <f t="shared" si="44"/>
        <v>1.0653938012463412E-2</v>
      </c>
      <c r="I577">
        <v>0</v>
      </c>
      <c r="J577">
        <v>0</v>
      </c>
      <c r="K577">
        <v>0</v>
      </c>
      <c r="L577">
        <v>0</v>
      </c>
    </row>
    <row r="578" spans="1:12">
      <c r="A578" t="s">
        <v>6</v>
      </c>
      <c r="B578" s="1">
        <v>43891</v>
      </c>
      <c r="C578">
        <v>0</v>
      </c>
      <c r="D578" s="11">
        <f t="shared" ref="D578:D641" si="45">SUMIFS(CasesHB,HB,"Wales",SpecDate,B578)*SUMIFS(Pop,Area,A578)</f>
        <v>2.3056616927131322E-2</v>
      </c>
      <c r="E578" s="11">
        <f t="shared" ref="E578:E641" si="46">SUMIFS(CasesHB,HB,"Wales",SpecDate,B578)*SUMIFS(AreaKm2,Area,A578)</f>
        <v>8.6618732808956225E-2</v>
      </c>
      <c r="F578" s="11">
        <f t="shared" ref="F578:F641" si="47">SUMIFS(CasesHB,HB,"Wales",SpecDate,B578)*SUMIFS(PopKm2,Area,A578)</f>
        <v>4.095161633502418E-3</v>
      </c>
      <c r="G578" s="11">
        <f t="shared" ref="G578:G641" si="48">SUMIFS(CasesHB,HB,"Wales",SpecDate,B578)*SUMIFS(PopKm2SRT,Area,A578)</f>
        <v>1.5675951088591249E-2</v>
      </c>
      <c r="H578" s="11">
        <f t="shared" ref="H578:H641" si="49">SUMIFS(CasesHB,HB,"Wales",SpecDate,B578)*SUMIFS(PopSRTKm2,Area,A578)</f>
        <v>1.0653938012463412E-2</v>
      </c>
      <c r="I578">
        <v>0</v>
      </c>
      <c r="J578">
        <v>0</v>
      </c>
      <c r="K578">
        <v>0</v>
      </c>
      <c r="L578">
        <v>0</v>
      </c>
    </row>
    <row r="579" spans="1:12">
      <c r="A579" t="s">
        <v>6</v>
      </c>
      <c r="B579" s="1">
        <v>43890</v>
      </c>
      <c r="C579">
        <v>0</v>
      </c>
      <c r="D579" s="11">
        <f t="shared" si="45"/>
        <v>2.3056616927131322E-2</v>
      </c>
      <c r="E579" s="11">
        <f t="shared" si="46"/>
        <v>8.6618732808956225E-2</v>
      </c>
      <c r="F579" s="11">
        <f t="shared" si="47"/>
        <v>4.095161633502418E-3</v>
      </c>
      <c r="G579" s="11">
        <f t="shared" si="48"/>
        <v>1.5675951088591249E-2</v>
      </c>
      <c r="H579" s="11">
        <f t="shared" si="49"/>
        <v>1.0653938012463412E-2</v>
      </c>
      <c r="I579">
        <v>0</v>
      </c>
      <c r="J579">
        <v>0</v>
      </c>
      <c r="K579">
        <v>0</v>
      </c>
      <c r="L579">
        <v>0</v>
      </c>
    </row>
    <row r="580" spans="1:12">
      <c r="A580" t="s">
        <v>6</v>
      </c>
      <c r="B580" s="1">
        <v>43889</v>
      </c>
      <c r="C580">
        <v>0</v>
      </c>
      <c r="D580" s="11">
        <f t="shared" si="45"/>
        <v>2.3056616927131322E-2</v>
      </c>
      <c r="E580" s="11">
        <f t="shared" si="46"/>
        <v>8.6618732808956225E-2</v>
      </c>
      <c r="F580" s="11">
        <f t="shared" si="47"/>
        <v>4.095161633502418E-3</v>
      </c>
      <c r="G580" s="11">
        <f t="shared" si="48"/>
        <v>1.5675951088591249E-2</v>
      </c>
      <c r="H580" s="11">
        <f t="shared" si="49"/>
        <v>1.0653938012463412E-2</v>
      </c>
      <c r="I580">
        <v>0</v>
      </c>
      <c r="J580">
        <v>0</v>
      </c>
      <c r="K580">
        <v>0</v>
      </c>
      <c r="L580">
        <v>0</v>
      </c>
    </row>
    <row r="581" spans="1:12">
      <c r="A581" t="s">
        <v>6</v>
      </c>
      <c r="B581" s="1">
        <v>43888</v>
      </c>
      <c r="C581">
        <v>0</v>
      </c>
      <c r="D581" s="11">
        <f t="shared" si="45"/>
        <v>2.3056616927131322E-2</v>
      </c>
      <c r="E581" s="11">
        <f t="shared" si="46"/>
        <v>8.6618732808956225E-2</v>
      </c>
      <c r="F581" s="11">
        <f t="shared" si="47"/>
        <v>4.095161633502418E-3</v>
      </c>
      <c r="G581" s="11">
        <f t="shared" si="48"/>
        <v>1.5675951088591249E-2</v>
      </c>
      <c r="H581" s="11">
        <f t="shared" si="49"/>
        <v>1.0653938012463412E-2</v>
      </c>
      <c r="I581">
        <v>0</v>
      </c>
      <c r="J581">
        <v>0</v>
      </c>
      <c r="K581">
        <v>0</v>
      </c>
      <c r="L581">
        <v>0</v>
      </c>
    </row>
    <row r="582" spans="1:12">
      <c r="A582" t="s">
        <v>6</v>
      </c>
      <c r="B582" s="1">
        <v>43887</v>
      </c>
      <c r="C582">
        <v>0</v>
      </c>
      <c r="D582" s="11">
        <f t="shared" si="45"/>
        <v>0</v>
      </c>
      <c r="E582" s="11">
        <f t="shared" si="46"/>
        <v>0</v>
      </c>
      <c r="F582" s="11">
        <f t="shared" si="47"/>
        <v>0</v>
      </c>
      <c r="G582" s="11">
        <f t="shared" si="48"/>
        <v>0</v>
      </c>
      <c r="H582" s="11">
        <f t="shared" si="49"/>
        <v>0</v>
      </c>
      <c r="I582">
        <v>0</v>
      </c>
      <c r="J582">
        <v>0</v>
      </c>
      <c r="K582">
        <v>0</v>
      </c>
      <c r="L582">
        <v>0</v>
      </c>
    </row>
    <row r="583" spans="1:12">
      <c r="A583" t="s">
        <v>6</v>
      </c>
      <c r="B583" s="1">
        <v>43886</v>
      </c>
      <c r="C583">
        <v>0</v>
      </c>
      <c r="D583" s="11">
        <f t="shared" si="45"/>
        <v>0</v>
      </c>
      <c r="E583" s="11">
        <f t="shared" si="46"/>
        <v>0</v>
      </c>
      <c r="F583" s="11">
        <f t="shared" si="47"/>
        <v>0</v>
      </c>
      <c r="G583" s="11">
        <f t="shared" si="48"/>
        <v>0</v>
      </c>
      <c r="H583" s="11">
        <f t="shared" si="49"/>
        <v>0</v>
      </c>
      <c r="I583">
        <v>0</v>
      </c>
      <c r="J583">
        <v>0</v>
      </c>
      <c r="K583">
        <v>0</v>
      </c>
      <c r="L583">
        <v>0</v>
      </c>
    </row>
    <row r="584" spans="1:12">
      <c r="A584" t="s">
        <v>6</v>
      </c>
      <c r="B584" s="1">
        <v>43885</v>
      </c>
      <c r="C584">
        <v>0</v>
      </c>
      <c r="D584" s="11">
        <f t="shared" si="45"/>
        <v>0</v>
      </c>
      <c r="E584" s="11">
        <f t="shared" si="46"/>
        <v>0</v>
      </c>
      <c r="F584" s="11">
        <f t="shared" si="47"/>
        <v>0</v>
      </c>
      <c r="G584" s="11">
        <f t="shared" si="48"/>
        <v>0</v>
      </c>
      <c r="H584" s="11">
        <f t="shared" si="49"/>
        <v>0</v>
      </c>
      <c r="I584">
        <v>0</v>
      </c>
      <c r="J584">
        <v>0</v>
      </c>
      <c r="K584">
        <v>0</v>
      </c>
      <c r="L584">
        <v>0</v>
      </c>
    </row>
    <row r="585" spans="1:12">
      <c r="A585" t="s">
        <v>6</v>
      </c>
      <c r="B585" s="1">
        <v>43884</v>
      </c>
      <c r="C585">
        <v>0</v>
      </c>
      <c r="D585" s="11">
        <f t="shared" si="45"/>
        <v>0</v>
      </c>
      <c r="E585" s="11">
        <f t="shared" si="46"/>
        <v>0</v>
      </c>
      <c r="F585" s="11">
        <f t="shared" si="47"/>
        <v>0</v>
      </c>
      <c r="G585" s="11">
        <f t="shared" si="48"/>
        <v>0</v>
      </c>
      <c r="H585" s="11">
        <f t="shared" si="49"/>
        <v>0</v>
      </c>
      <c r="I585">
        <v>0</v>
      </c>
      <c r="J585">
        <v>0</v>
      </c>
      <c r="K585">
        <v>0</v>
      </c>
      <c r="L585">
        <v>0</v>
      </c>
    </row>
    <row r="586" spans="1:12">
      <c r="A586" t="s">
        <v>6</v>
      </c>
      <c r="B586" s="1">
        <v>43883</v>
      </c>
      <c r="C586">
        <v>0</v>
      </c>
      <c r="D586" s="11">
        <f t="shared" si="45"/>
        <v>0</v>
      </c>
      <c r="E586" s="11">
        <f t="shared" si="46"/>
        <v>0</v>
      </c>
      <c r="F586" s="11">
        <f t="shared" si="47"/>
        <v>0</v>
      </c>
      <c r="G586" s="11">
        <f t="shared" si="48"/>
        <v>0</v>
      </c>
      <c r="H586" s="11">
        <f t="shared" si="49"/>
        <v>0</v>
      </c>
      <c r="I586">
        <v>0</v>
      </c>
      <c r="J586">
        <v>0</v>
      </c>
      <c r="K586">
        <v>0</v>
      </c>
      <c r="L586">
        <v>0</v>
      </c>
    </row>
    <row r="587" spans="1:12">
      <c r="A587" t="s">
        <v>6</v>
      </c>
      <c r="B587" s="1">
        <v>43882</v>
      </c>
      <c r="C587">
        <v>0</v>
      </c>
      <c r="D587" s="11">
        <f t="shared" si="45"/>
        <v>0</v>
      </c>
      <c r="E587" s="11">
        <f t="shared" si="46"/>
        <v>0</v>
      </c>
      <c r="F587" s="11">
        <f t="shared" si="47"/>
        <v>0</v>
      </c>
      <c r="G587" s="11">
        <f t="shared" si="48"/>
        <v>0</v>
      </c>
      <c r="H587" s="11">
        <f t="shared" si="49"/>
        <v>0</v>
      </c>
      <c r="I587">
        <v>0</v>
      </c>
      <c r="J587">
        <v>0</v>
      </c>
      <c r="K587">
        <v>0</v>
      </c>
      <c r="L587">
        <v>0</v>
      </c>
    </row>
    <row r="588" spans="1:12">
      <c r="A588" t="s">
        <v>6</v>
      </c>
      <c r="B588" s="1">
        <v>43881</v>
      </c>
      <c r="C588">
        <v>0</v>
      </c>
      <c r="D588" s="11">
        <f t="shared" si="45"/>
        <v>0</v>
      </c>
      <c r="E588" s="11">
        <f t="shared" si="46"/>
        <v>0</v>
      </c>
      <c r="F588" s="11">
        <f t="shared" si="47"/>
        <v>0</v>
      </c>
      <c r="G588" s="11">
        <f t="shared" si="48"/>
        <v>0</v>
      </c>
      <c r="H588" s="11">
        <f t="shared" si="49"/>
        <v>0</v>
      </c>
      <c r="I588">
        <v>0</v>
      </c>
      <c r="J588">
        <v>0</v>
      </c>
      <c r="K588">
        <v>0</v>
      </c>
      <c r="L588">
        <v>0</v>
      </c>
    </row>
    <row r="589" spans="1:12">
      <c r="A589" t="s">
        <v>6</v>
      </c>
      <c r="B589" s="1">
        <v>43880</v>
      </c>
      <c r="C589">
        <v>0</v>
      </c>
      <c r="D589" s="11">
        <f t="shared" si="45"/>
        <v>0</v>
      </c>
      <c r="E589" s="11">
        <f t="shared" si="46"/>
        <v>0</v>
      </c>
      <c r="F589" s="11">
        <f t="shared" si="47"/>
        <v>0</v>
      </c>
      <c r="G589" s="11">
        <f t="shared" si="48"/>
        <v>0</v>
      </c>
      <c r="H589" s="11">
        <f t="shared" si="49"/>
        <v>0</v>
      </c>
      <c r="I589">
        <v>0</v>
      </c>
      <c r="J589">
        <v>0</v>
      </c>
      <c r="K589">
        <v>0</v>
      </c>
      <c r="L589">
        <v>0</v>
      </c>
    </row>
    <row r="590" spans="1:12">
      <c r="A590" t="s">
        <v>6</v>
      </c>
      <c r="B590" s="1">
        <v>43879</v>
      </c>
      <c r="C590">
        <v>0</v>
      </c>
      <c r="D590" s="11">
        <f t="shared" si="45"/>
        <v>0</v>
      </c>
      <c r="E590" s="11">
        <f t="shared" si="46"/>
        <v>0</v>
      </c>
      <c r="F590" s="11">
        <f t="shared" si="47"/>
        <v>0</v>
      </c>
      <c r="G590" s="11">
        <f t="shared" si="48"/>
        <v>0</v>
      </c>
      <c r="H590" s="11">
        <f t="shared" si="49"/>
        <v>0</v>
      </c>
      <c r="I590">
        <v>0</v>
      </c>
      <c r="J590">
        <v>0</v>
      </c>
      <c r="K590">
        <v>0</v>
      </c>
      <c r="L590">
        <v>0</v>
      </c>
    </row>
    <row r="591" spans="1:12">
      <c r="A591" t="s">
        <v>6</v>
      </c>
      <c r="B591" s="1">
        <v>43878</v>
      </c>
      <c r="C591">
        <v>0</v>
      </c>
      <c r="D591" s="11">
        <f t="shared" si="45"/>
        <v>0</v>
      </c>
      <c r="E591" s="11">
        <f t="shared" si="46"/>
        <v>0</v>
      </c>
      <c r="F591" s="11">
        <f t="shared" si="47"/>
        <v>0</v>
      </c>
      <c r="G591" s="11">
        <f t="shared" si="48"/>
        <v>0</v>
      </c>
      <c r="H591" s="11">
        <f t="shared" si="49"/>
        <v>0</v>
      </c>
      <c r="I591">
        <v>0</v>
      </c>
      <c r="J591">
        <v>0</v>
      </c>
      <c r="K591">
        <v>0</v>
      </c>
      <c r="L591">
        <v>0</v>
      </c>
    </row>
    <row r="592" spans="1:12">
      <c r="A592" t="s">
        <v>6</v>
      </c>
      <c r="B592" s="1">
        <v>43877</v>
      </c>
      <c r="C592">
        <v>0</v>
      </c>
      <c r="D592" s="11">
        <f t="shared" si="45"/>
        <v>0</v>
      </c>
      <c r="E592" s="11">
        <f t="shared" si="46"/>
        <v>0</v>
      </c>
      <c r="F592" s="11">
        <f t="shared" si="47"/>
        <v>0</v>
      </c>
      <c r="G592" s="11">
        <f t="shared" si="48"/>
        <v>0</v>
      </c>
      <c r="H592" s="11">
        <f t="shared" si="49"/>
        <v>0</v>
      </c>
      <c r="I592">
        <v>0</v>
      </c>
      <c r="J592">
        <v>0</v>
      </c>
      <c r="K592">
        <v>0</v>
      </c>
      <c r="L592">
        <v>0</v>
      </c>
    </row>
    <row r="593" spans="1:12">
      <c r="A593" t="s">
        <v>6</v>
      </c>
      <c r="B593" s="1">
        <v>43876</v>
      </c>
      <c r="C593">
        <v>0</v>
      </c>
      <c r="D593" s="11">
        <f t="shared" si="45"/>
        <v>0</v>
      </c>
      <c r="E593" s="11">
        <f t="shared" si="46"/>
        <v>0</v>
      </c>
      <c r="F593" s="11">
        <f t="shared" si="47"/>
        <v>0</v>
      </c>
      <c r="G593" s="11">
        <f t="shared" si="48"/>
        <v>0</v>
      </c>
      <c r="H593" s="11">
        <f t="shared" si="49"/>
        <v>0</v>
      </c>
      <c r="I593">
        <v>0</v>
      </c>
      <c r="J593">
        <v>0</v>
      </c>
      <c r="K593">
        <v>0</v>
      </c>
      <c r="L593">
        <v>0</v>
      </c>
    </row>
    <row r="594" spans="1:12">
      <c r="A594" t="s">
        <v>6</v>
      </c>
      <c r="B594" s="1">
        <v>43875</v>
      </c>
      <c r="C594">
        <v>0</v>
      </c>
      <c r="D594" s="11">
        <f t="shared" si="45"/>
        <v>0</v>
      </c>
      <c r="E594" s="11">
        <f t="shared" si="46"/>
        <v>0</v>
      </c>
      <c r="F594" s="11">
        <f t="shared" si="47"/>
        <v>0</v>
      </c>
      <c r="G594" s="11">
        <f t="shared" si="48"/>
        <v>0</v>
      </c>
      <c r="H594" s="11">
        <f t="shared" si="49"/>
        <v>0</v>
      </c>
      <c r="I594">
        <v>0</v>
      </c>
      <c r="J594">
        <v>0</v>
      </c>
      <c r="K594">
        <v>0</v>
      </c>
      <c r="L594">
        <v>0</v>
      </c>
    </row>
    <row r="595" spans="1:12">
      <c r="A595" t="s">
        <v>6</v>
      </c>
      <c r="B595" s="1">
        <v>43874</v>
      </c>
      <c r="C595">
        <v>0</v>
      </c>
      <c r="D595" s="11">
        <f t="shared" si="45"/>
        <v>0</v>
      </c>
      <c r="E595" s="11">
        <f t="shared" si="46"/>
        <v>0</v>
      </c>
      <c r="F595" s="11">
        <f t="shared" si="47"/>
        <v>0</v>
      </c>
      <c r="G595" s="11">
        <f t="shared" si="48"/>
        <v>0</v>
      </c>
      <c r="H595" s="11">
        <f t="shared" si="49"/>
        <v>0</v>
      </c>
      <c r="I595">
        <v>0</v>
      </c>
      <c r="J595">
        <v>0</v>
      </c>
      <c r="K595">
        <v>0</v>
      </c>
      <c r="L595">
        <v>0</v>
      </c>
    </row>
    <row r="596" spans="1:12">
      <c r="A596" t="s">
        <v>7</v>
      </c>
      <c r="B596" s="1">
        <v>43972</v>
      </c>
      <c r="C596">
        <v>437</v>
      </c>
      <c r="D596" s="11">
        <f t="shared" si="45"/>
        <v>474.73874390202513</v>
      </c>
      <c r="E596" s="11">
        <f t="shared" si="46"/>
        <v>696.38710611397971</v>
      </c>
      <c r="F596" s="11">
        <f t="shared" si="47"/>
        <v>133.9418057131104</v>
      </c>
      <c r="G596" s="11">
        <f t="shared" si="48"/>
        <v>320.38258640167885</v>
      </c>
      <c r="H596" s="11">
        <f t="shared" si="49"/>
        <v>276.47907170479061</v>
      </c>
      <c r="I596">
        <v>372.90000000000003</v>
      </c>
      <c r="J596">
        <v>0</v>
      </c>
      <c r="K596">
        <v>1946</v>
      </c>
      <c r="L596">
        <v>0</v>
      </c>
    </row>
    <row r="597" spans="1:12">
      <c r="A597" t="s">
        <v>7</v>
      </c>
      <c r="B597" s="1">
        <v>43971</v>
      </c>
      <c r="C597">
        <v>437</v>
      </c>
      <c r="D597" s="11">
        <f t="shared" si="45"/>
        <v>474.73874390202513</v>
      </c>
      <c r="E597" s="11">
        <f t="shared" si="46"/>
        <v>696.38710611397971</v>
      </c>
      <c r="F597" s="11">
        <f t="shared" si="47"/>
        <v>133.9418057131104</v>
      </c>
      <c r="G597" s="11">
        <f t="shared" si="48"/>
        <v>320.38258640167885</v>
      </c>
      <c r="H597" s="11">
        <f t="shared" si="49"/>
        <v>276.47907170479061</v>
      </c>
      <c r="I597">
        <v>372.90000000000003</v>
      </c>
      <c r="J597">
        <v>6</v>
      </c>
      <c r="K597">
        <v>1946</v>
      </c>
      <c r="L597">
        <v>2</v>
      </c>
    </row>
    <row r="598" spans="1:12">
      <c r="A598" t="s">
        <v>7</v>
      </c>
      <c r="B598" s="1">
        <v>43970</v>
      </c>
      <c r="C598">
        <v>435</v>
      </c>
      <c r="D598" s="11">
        <f t="shared" si="45"/>
        <v>474.62722434743227</v>
      </c>
      <c r="E598" s="11">
        <f t="shared" si="46"/>
        <v>696.22351976065249</v>
      </c>
      <c r="F598" s="11">
        <f t="shared" si="47"/>
        <v>133.91034181700678</v>
      </c>
      <c r="G598" s="11">
        <f t="shared" si="48"/>
        <v>320.30732622164555</v>
      </c>
      <c r="H598" s="11">
        <f t="shared" si="49"/>
        <v>276.41412477697645</v>
      </c>
      <c r="I598">
        <v>371.20000000000005</v>
      </c>
      <c r="J598">
        <v>33</v>
      </c>
      <c r="K598">
        <v>1940</v>
      </c>
      <c r="L598">
        <v>3</v>
      </c>
    </row>
    <row r="599" spans="1:12">
      <c r="A599" t="s">
        <v>7</v>
      </c>
      <c r="B599" s="1">
        <v>43969</v>
      </c>
      <c r="C599">
        <v>432</v>
      </c>
      <c r="D599" s="11">
        <f t="shared" si="45"/>
        <v>472.02510140693096</v>
      </c>
      <c r="E599" s="11">
        <f t="shared" si="46"/>
        <v>692.40650484968398</v>
      </c>
      <c r="F599" s="11">
        <f t="shared" si="47"/>
        <v>133.17618424125564</v>
      </c>
      <c r="G599" s="11">
        <f t="shared" si="48"/>
        <v>318.55125535420228</v>
      </c>
      <c r="H599" s="11">
        <f t="shared" si="49"/>
        <v>274.89869646131319</v>
      </c>
      <c r="I599">
        <v>368.70000000000005</v>
      </c>
      <c r="J599">
        <v>60</v>
      </c>
      <c r="K599">
        <v>1907</v>
      </c>
      <c r="L599">
        <v>5</v>
      </c>
    </row>
    <row r="600" spans="1:12">
      <c r="A600" t="s">
        <v>7</v>
      </c>
      <c r="B600" s="1">
        <v>43968</v>
      </c>
      <c r="C600">
        <v>427</v>
      </c>
      <c r="D600" s="11">
        <f t="shared" si="45"/>
        <v>466.48629686214969</v>
      </c>
      <c r="E600" s="11">
        <f t="shared" si="46"/>
        <v>684.28171596776531</v>
      </c>
      <c r="F600" s="11">
        <f t="shared" si="47"/>
        <v>131.61347740144251</v>
      </c>
      <c r="G600" s="11">
        <f t="shared" si="48"/>
        <v>314.81333307921602</v>
      </c>
      <c r="H600" s="11">
        <f t="shared" si="49"/>
        <v>271.67299904654431</v>
      </c>
      <c r="I600">
        <v>364.40000000000003</v>
      </c>
      <c r="J600">
        <v>35</v>
      </c>
      <c r="K600">
        <v>1847</v>
      </c>
      <c r="L600">
        <v>5</v>
      </c>
    </row>
    <row r="601" spans="1:12">
      <c r="A601" t="s">
        <v>7</v>
      </c>
      <c r="B601" s="1">
        <v>43967</v>
      </c>
      <c r="C601">
        <v>422</v>
      </c>
      <c r="D601" s="11">
        <f t="shared" si="45"/>
        <v>462.36007334221193</v>
      </c>
      <c r="E601" s="11">
        <f t="shared" si="46"/>
        <v>678.22902089465811</v>
      </c>
      <c r="F601" s="11">
        <f t="shared" si="47"/>
        <v>130.44931324560858</v>
      </c>
      <c r="G601" s="11">
        <f t="shared" si="48"/>
        <v>312.02870641798461</v>
      </c>
      <c r="H601" s="11">
        <f t="shared" si="49"/>
        <v>269.26996271742115</v>
      </c>
      <c r="I601">
        <v>360.1</v>
      </c>
      <c r="J601">
        <v>74</v>
      </c>
      <c r="K601">
        <v>1812</v>
      </c>
      <c r="L601">
        <v>11</v>
      </c>
    </row>
    <row r="602" spans="1:12">
      <c r="A602" t="s">
        <v>7</v>
      </c>
      <c r="B602" s="1">
        <v>43966</v>
      </c>
      <c r="C602">
        <v>411</v>
      </c>
      <c r="D602" s="11">
        <f t="shared" si="45"/>
        <v>456.56105650338054</v>
      </c>
      <c r="E602" s="11">
        <f t="shared" si="46"/>
        <v>669.72253052164262</v>
      </c>
      <c r="F602" s="11">
        <f t="shared" si="47"/>
        <v>128.81319064822034</v>
      </c>
      <c r="G602" s="11">
        <f t="shared" si="48"/>
        <v>308.11517705625397</v>
      </c>
      <c r="H602" s="11">
        <f t="shared" si="49"/>
        <v>265.8927224710859</v>
      </c>
      <c r="I602">
        <v>350.70000000000005</v>
      </c>
      <c r="J602">
        <v>138</v>
      </c>
      <c r="K602">
        <v>1738</v>
      </c>
      <c r="L602">
        <v>11</v>
      </c>
    </row>
    <row r="603" spans="1:12">
      <c r="A603" t="s">
        <v>7</v>
      </c>
      <c r="B603" s="1">
        <v>43965</v>
      </c>
      <c r="C603">
        <v>400</v>
      </c>
      <c r="D603" s="11">
        <f t="shared" si="45"/>
        <v>450.13009552185599</v>
      </c>
      <c r="E603" s="11">
        <f t="shared" si="46"/>
        <v>660.2890508131062</v>
      </c>
      <c r="F603" s="11">
        <f t="shared" si="47"/>
        <v>126.99877263957825</v>
      </c>
      <c r="G603" s="11">
        <f t="shared" si="48"/>
        <v>303.77517334100139</v>
      </c>
      <c r="H603" s="11">
        <f t="shared" si="49"/>
        <v>262.14744963380389</v>
      </c>
      <c r="I603">
        <v>341.40000000000003</v>
      </c>
      <c r="J603">
        <v>51</v>
      </c>
      <c r="K603">
        <v>1600</v>
      </c>
      <c r="L603">
        <v>14</v>
      </c>
    </row>
    <row r="604" spans="1:12">
      <c r="A604" t="s">
        <v>7</v>
      </c>
      <c r="B604" s="1">
        <v>43964</v>
      </c>
      <c r="C604">
        <v>386</v>
      </c>
      <c r="D604" s="11">
        <f t="shared" si="45"/>
        <v>445.66931333813949</v>
      </c>
      <c r="E604" s="11">
        <f t="shared" si="46"/>
        <v>653.74559668001746</v>
      </c>
      <c r="F604" s="11">
        <f t="shared" si="47"/>
        <v>125.74021679543344</v>
      </c>
      <c r="G604" s="11">
        <f t="shared" si="48"/>
        <v>300.76476613967014</v>
      </c>
      <c r="H604" s="11">
        <f t="shared" si="49"/>
        <v>259.5495725212383</v>
      </c>
      <c r="I604">
        <v>329.40000000000003</v>
      </c>
      <c r="J604">
        <v>105</v>
      </c>
      <c r="K604">
        <v>1549</v>
      </c>
      <c r="L604">
        <v>17</v>
      </c>
    </row>
    <row r="605" spans="1:12">
      <c r="A605" t="s">
        <v>7</v>
      </c>
      <c r="B605" s="1">
        <v>43963</v>
      </c>
      <c r="C605">
        <v>369</v>
      </c>
      <c r="D605" s="11">
        <f t="shared" si="45"/>
        <v>440.53941382686554</v>
      </c>
      <c r="E605" s="11">
        <f t="shared" si="46"/>
        <v>646.22062442696529</v>
      </c>
      <c r="F605" s="11">
        <f t="shared" si="47"/>
        <v>124.29287757466693</v>
      </c>
      <c r="G605" s="11">
        <f t="shared" si="48"/>
        <v>297.30279785813917</v>
      </c>
      <c r="H605" s="11">
        <f t="shared" si="49"/>
        <v>256.56201384178792</v>
      </c>
      <c r="I605">
        <v>314.90000000000003</v>
      </c>
      <c r="J605">
        <v>66</v>
      </c>
      <c r="K605">
        <v>1444</v>
      </c>
      <c r="L605">
        <v>14</v>
      </c>
    </row>
    <row r="606" spans="1:12">
      <c r="A606" t="s">
        <v>7</v>
      </c>
      <c r="B606" s="1">
        <v>43962</v>
      </c>
      <c r="C606">
        <v>355</v>
      </c>
      <c r="D606" s="11">
        <f t="shared" si="45"/>
        <v>435.44668750045594</v>
      </c>
      <c r="E606" s="11">
        <f t="shared" si="46"/>
        <v>638.75018095835549</v>
      </c>
      <c r="F606" s="11">
        <f t="shared" si="47"/>
        <v>122.85602631926828</v>
      </c>
      <c r="G606" s="11">
        <f t="shared" si="48"/>
        <v>293.86591630328604</v>
      </c>
      <c r="H606" s="11">
        <f t="shared" si="49"/>
        <v>253.59610413827556</v>
      </c>
      <c r="I606">
        <v>303</v>
      </c>
      <c r="J606">
        <v>86</v>
      </c>
      <c r="K606">
        <v>1378</v>
      </c>
      <c r="L606">
        <v>39</v>
      </c>
    </row>
    <row r="607" spans="1:12">
      <c r="A607" t="s">
        <v>7</v>
      </c>
      <c r="B607" s="1">
        <v>43961</v>
      </c>
      <c r="C607">
        <v>316</v>
      </c>
      <c r="D607" s="11">
        <f t="shared" si="45"/>
        <v>429.12724607352425</v>
      </c>
      <c r="E607" s="11">
        <f t="shared" si="46"/>
        <v>629.48028760314628</v>
      </c>
      <c r="F607" s="11">
        <f t="shared" si="47"/>
        <v>121.07307220672982</v>
      </c>
      <c r="G607" s="11">
        <f t="shared" si="48"/>
        <v>289.60117276806676</v>
      </c>
      <c r="H607" s="11">
        <f t="shared" si="49"/>
        <v>249.91577822880765</v>
      </c>
      <c r="I607">
        <v>269.7</v>
      </c>
      <c r="J607">
        <v>14</v>
      </c>
      <c r="K607">
        <v>1292</v>
      </c>
      <c r="L607">
        <v>2</v>
      </c>
    </row>
    <row r="608" spans="1:12">
      <c r="A608" t="s">
        <v>7</v>
      </c>
      <c r="B608" s="1">
        <v>43960</v>
      </c>
      <c r="C608">
        <v>314</v>
      </c>
      <c r="D608" s="11">
        <f t="shared" si="45"/>
        <v>425.44710077195816</v>
      </c>
      <c r="E608" s="11">
        <f t="shared" si="46"/>
        <v>624.08193794334795</v>
      </c>
      <c r="F608" s="11">
        <f t="shared" si="47"/>
        <v>120.03476363531036</v>
      </c>
      <c r="G608" s="11">
        <f t="shared" si="48"/>
        <v>287.11758682696848</v>
      </c>
      <c r="H608" s="11">
        <f t="shared" si="49"/>
        <v>247.77252961094106</v>
      </c>
      <c r="I608">
        <v>268</v>
      </c>
      <c r="J608">
        <v>33</v>
      </c>
      <c r="K608">
        <v>1278</v>
      </c>
      <c r="L608">
        <v>8</v>
      </c>
    </row>
    <row r="609" spans="1:12">
      <c r="A609" t="s">
        <v>7</v>
      </c>
      <c r="B609" s="1">
        <v>43959</v>
      </c>
      <c r="C609">
        <v>306</v>
      </c>
      <c r="D609" s="11">
        <f t="shared" si="45"/>
        <v>420.83762584878451</v>
      </c>
      <c r="E609" s="11">
        <f t="shared" si="46"/>
        <v>617.32036867248951</v>
      </c>
      <c r="F609" s="11">
        <f t="shared" si="47"/>
        <v>118.73425592969406</v>
      </c>
      <c r="G609" s="11">
        <f t="shared" si="48"/>
        <v>284.00683271892615</v>
      </c>
      <c r="H609" s="11">
        <f t="shared" si="49"/>
        <v>245.08805659462331</v>
      </c>
      <c r="I609">
        <v>261.10000000000002</v>
      </c>
      <c r="J609">
        <v>70</v>
      </c>
      <c r="K609">
        <v>1245</v>
      </c>
      <c r="L609">
        <v>6</v>
      </c>
    </row>
    <row r="610" spans="1:12">
      <c r="A610" t="s">
        <v>7</v>
      </c>
      <c r="B610" s="1">
        <v>43958</v>
      </c>
      <c r="C610">
        <v>300</v>
      </c>
      <c r="D610" s="11">
        <f t="shared" si="45"/>
        <v>417.12030736235408</v>
      </c>
      <c r="E610" s="11">
        <f t="shared" si="46"/>
        <v>611.86749022824881</v>
      </c>
      <c r="F610" s="11">
        <f t="shared" si="47"/>
        <v>117.68545939290672</v>
      </c>
      <c r="G610" s="11">
        <f t="shared" si="48"/>
        <v>281.49816005115014</v>
      </c>
      <c r="H610" s="11">
        <f t="shared" si="49"/>
        <v>242.92315900081869</v>
      </c>
      <c r="I610">
        <v>256</v>
      </c>
      <c r="J610">
        <v>69</v>
      </c>
      <c r="K610">
        <v>1175</v>
      </c>
      <c r="L610">
        <v>7</v>
      </c>
    </row>
    <row r="611" spans="1:12">
      <c r="A611" t="s">
        <v>7</v>
      </c>
      <c r="B611" s="1">
        <v>43957</v>
      </c>
      <c r="C611">
        <v>293</v>
      </c>
      <c r="D611" s="11">
        <f t="shared" si="45"/>
        <v>410.98673185974394</v>
      </c>
      <c r="E611" s="11">
        <f t="shared" si="46"/>
        <v>602.87024079525168</v>
      </c>
      <c r="F611" s="11">
        <f t="shared" si="47"/>
        <v>115.95494510720762</v>
      </c>
      <c r="G611" s="11">
        <f t="shared" si="48"/>
        <v>277.35885014931961</v>
      </c>
      <c r="H611" s="11">
        <f t="shared" si="49"/>
        <v>239.35107797104101</v>
      </c>
      <c r="I611">
        <v>250</v>
      </c>
      <c r="J611">
        <v>46</v>
      </c>
      <c r="K611">
        <v>1106</v>
      </c>
      <c r="L611">
        <v>9</v>
      </c>
    </row>
    <row r="612" spans="1:12">
      <c r="A612" t="s">
        <v>7</v>
      </c>
      <c r="B612" s="1">
        <v>43956</v>
      </c>
      <c r="C612">
        <v>284</v>
      </c>
      <c r="D612" s="11">
        <f t="shared" si="45"/>
        <v>404.8531563571338</v>
      </c>
      <c r="E612" s="11">
        <f t="shared" si="46"/>
        <v>593.87299136225454</v>
      </c>
      <c r="F612" s="11">
        <f t="shared" si="47"/>
        <v>114.22443082150852</v>
      </c>
      <c r="G612" s="11">
        <f t="shared" si="48"/>
        <v>273.21954024748914</v>
      </c>
      <c r="H612" s="11">
        <f t="shared" si="49"/>
        <v>235.77899694126336</v>
      </c>
      <c r="I612">
        <v>242.4</v>
      </c>
      <c r="J612">
        <v>29</v>
      </c>
      <c r="K612">
        <v>1060</v>
      </c>
      <c r="L612">
        <v>4</v>
      </c>
    </row>
    <row r="613" spans="1:12">
      <c r="A613" t="s">
        <v>7</v>
      </c>
      <c r="B613" s="1">
        <v>43955</v>
      </c>
      <c r="C613">
        <v>280</v>
      </c>
      <c r="D613" s="11">
        <f t="shared" si="45"/>
        <v>398.94261996370949</v>
      </c>
      <c r="E613" s="11">
        <f t="shared" si="46"/>
        <v>585.20291463591184</v>
      </c>
      <c r="F613" s="11">
        <f t="shared" si="47"/>
        <v>112.55684432801667</v>
      </c>
      <c r="G613" s="11">
        <f t="shared" si="48"/>
        <v>269.23075070572526</v>
      </c>
      <c r="H613" s="11">
        <f t="shared" si="49"/>
        <v>232.33680976711398</v>
      </c>
      <c r="I613">
        <v>238.9</v>
      </c>
      <c r="J613">
        <v>66</v>
      </c>
      <c r="K613">
        <v>1031</v>
      </c>
      <c r="L613">
        <v>11</v>
      </c>
    </row>
    <row r="614" spans="1:12">
      <c r="A614" t="s">
        <v>7</v>
      </c>
      <c r="B614" s="1">
        <v>43954</v>
      </c>
      <c r="C614">
        <v>269</v>
      </c>
      <c r="D614" s="11">
        <f t="shared" si="45"/>
        <v>394.18445230107858</v>
      </c>
      <c r="E614" s="11">
        <f t="shared" si="46"/>
        <v>578.22323022728369</v>
      </c>
      <c r="F614" s="11">
        <f t="shared" si="47"/>
        <v>111.21438476092888</v>
      </c>
      <c r="G614" s="11">
        <f t="shared" si="48"/>
        <v>266.0196496909719</v>
      </c>
      <c r="H614" s="11">
        <f t="shared" si="49"/>
        <v>229.56574084704405</v>
      </c>
      <c r="I614">
        <v>229.60000000000002</v>
      </c>
      <c r="J614">
        <v>25</v>
      </c>
      <c r="K614">
        <v>965</v>
      </c>
      <c r="L614">
        <v>5</v>
      </c>
    </row>
    <row r="615" spans="1:12">
      <c r="A615" t="s">
        <v>7</v>
      </c>
      <c r="B615" s="1">
        <v>43953</v>
      </c>
      <c r="C615">
        <v>264</v>
      </c>
      <c r="D615" s="11">
        <f t="shared" si="45"/>
        <v>390.69017292383404</v>
      </c>
      <c r="E615" s="11">
        <f t="shared" si="46"/>
        <v>573.09752448969743</v>
      </c>
      <c r="F615" s="11">
        <f t="shared" si="47"/>
        <v>110.22851601634878</v>
      </c>
      <c r="G615" s="11">
        <f t="shared" si="48"/>
        <v>263.66149738326243</v>
      </c>
      <c r="H615" s="11">
        <f t="shared" si="49"/>
        <v>227.5307371088677</v>
      </c>
      <c r="I615">
        <v>225.3</v>
      </c>
      <c r="J615">
        <v>28</v>
      </c>
      <c r="K615">
        <v>940</v>
      </c>
      <c r="L615">
        <v>3</v>
      </c>
    </row>
    <row r="616" spans="1:12">
      <c r="A616" t="s">
        <v>7</v>
      </c>
      <c r="B616" s="1">
        <v>43952</v>
      </c>
      <c r="C616">
        <v>261</v>
      </c>
      <c r="D616" s="11">
        <f t="shared" si="45"/>
        <v>384.48225105149527</v>
      </c>
      <c r="E616" s="11">
        <f t="shared" si="46"/>
        <v>563.99121748781545</v>
      </c>
      <c r="F616" s="11">
        <f t="shared" si="47"/>
        <v>108.47702579991393</v>
      </c>
      <c r="G616" s="11">
        <f t="shared" si="48"/>
        <v>259.47201402807644</v>
      </c>
      <c r="H616" s="11">
        <f t="shared" si="49"/>
        <v>223.91535812721392</v>
      </c>
      <c r="I616">
        <v>222.70000000000002</v>
      </c>
      <c r="J616">
        <v>56</v>
      </c>
      <c r="K616">
        <v>912</v>
      </c>
      <c r="L616">
        <v>14</v>
      </c>
    </row>
    <row r="617" spans="1:12">
      <c r="A617" t="s">
        <v>7</v>
      </c>
      <c r="B617" s="1">
        <v>43951</v>
      </c>
      <c r="C617">
        <v>247</v>
      </c>
      <c r="D617" s="11">
        <f t="shared" si="45"/>
        <v>378.60888784293525</v>
      </c>
      <c r="E617" s="11">
        <f t="shared" si="46"/>
        <v>555.37566954591523</v>
      </c>
      <c r="F617" s="11">
        <f t="shared" si="47"/>
        <v>106.81992727178995</v>
      </c>
      <c r="G617" s="11">
        <f t="shared" si="48"/>
        <v>255.50831121299026</v>
      </c>
      <c r="H617" s="11">
        <f t="shared" si="49"/>
        <v>220.4948199290026</v>
      </c>
      <c r="I617">
        <v>210.8</v>
      </c>
      <c r="J617">
        <v>38</v>
      </c>
      <c r="K617">
        <v>856</v>
      </c>
      <c r="L617">
        <v>9</v>
      </c>
    </row>
    <row r="618" spans="1:12">
      <c r="A618" t="s">
        <v>7</v>
      </c>
      <c r="B618" s="1">
        <v>43950</v>
      </c>
      <c r="C618">
        <v>238</v>
      </c>
      <c r="D618" s="11">
        <f t="shared" si="45"/>
        <v>371.47163634898891</v>
      </c>
      <c r="E618" s="11">
        <f t="shared" si="46"/>
        <v>544.90614293297301</v>
      </c>
      <c r="F618" s="11">
        <f t="shared" si="47"/>
        <v>104.80623792115827</v>
      </c>
      <c r="G618" s="11">
        <f t="shared" si="48"/>
        <v>250.69165969086026</v>
      </c>
      <c r="H618" s="11">
        <f t="shared" si="49"/>
        <v>216.33821654889769</v>
      </c>
      <c r="I618">
        <v>203.10000000000002</v>
      </c>
      <c r="J618">
        <v>39</v>
      </c>
      <c r="K618">
        <v>818</v>
      </c>
      <c r="L618">
        <v>7</v>
      </c>
    </row>
    <row r="619" spans="1:12">
      <c r="A619" t="s">
        <v>7</v>
      </c>
      <c r="B619" s="1">
        <v>43949</v>
      </c>
      <c r="C619">
        <v>231</v>
      </c>
      <c r="D619" s="11">
        <f t="shared" si="45"/>
        <v>365.4124072161074</v>
      </c>
      <c r="E619" s="11">
        <f t="shared" si="46"/>
        <v>536.01795106886073</v>
      </c>
      <c r="F619" s="11">
        <f t="shared" si="47"/>
        <v>103.09669956619491</v>
      </c>
      <c r="G619" s="11">
        <f t="shared" si="48"/>
        <v>246.6025232423853</v>
      </c>
      <c r="H619" s="11">
        <f t="shared" si="49"/>
        <v>212.80943347099614</v>
      </c>
      <c r="I619">
        <v>197.10000000000002</v>
      </c>
      <c r="J619">
        <v>30</v>
      </c>
      <c r="K619">
        <v>779</v>
      </c>
      <c r="L619">
        <v>12</v>
      </c>
    </row>
    <row r="620" spans="1:12">
      <c r="A620" t="s">
        <v>7</v>
      </c>
      <c r="B620" s="1">
        <v>43948</v>
      </c>
      <c r="C620">
        <v>219</v>
      </c>
      <c r="D620" s="11">
        <f t="shared" si="45"/>
        <v>359.98512222591899</v>
      </c>
      <c r="E620" s="11">
        <f t="shared" si="46"/>
        <v>528.05674854026927</v>
      </c>
      <c r="F620" s="11">
        <f t="shared" si="47"/>
        <v>101.5654566224854</v>
      </c>
      <c r="G620" s="11">
        <f t="shared" si="48"/>
        <v>242.93986114743228</v>
      </c>
      <c r="H620" s="11">
        <f t="shared" si="49"/>
        <v>209.64868298404136</v>
      </c>
      <c r="I620">
        <v>186.9</v>
      </c>
      <c r="J620">
        <v>26</v>
      </c>
      <c r="K620">
        <v>749</v>
      </c>
      <c r="L620">
        <v>4</v>
      </c>
    </row>
    <row r="621" spans="1:12">
      <c r="A621" t="s">
        <v>7</v>
      </c>
      <c r="B621" s="1">
        <v>43947</v>
      </c>
      <c r="C621">
        <v>215</v>
      </c>
      <c r="D621" s="11">
        <f t="shared" si="45"/>
        <v>353.88871990817319</v>
      </c>
      <c r="E621" s="11">
        <f t="shared" si="46"/>
        <v>519.1140278917145</v>
      </c>
      <c r="F621" s="11">
        <f t="shared" si="47"/>
        <v>99.84543030215417</v>
      </c>
      <c r="G621" s="11">
        <f t="shared" si="48"/>
        <v>238.82563797227957</v>
      </c>
      <c r="H621" s="11">
        <f t="shared" si="49"/>
        <v>206.09825093020174</v>
      </c>
      <c r="I621">
        <v>183.5</v>
      </c>
      <c r="J621">
        <v>15</v>
      </c>
      <c r="K621">
        <v>723</v>
      </c>
      <c r="L621">
        <v>8</v>
      </c>
    </row>
    <row r="622" spans="1:12">
      <c r="A622" t="s">
        <v>7</v>
      </c>
      <c r="B622" s="1">
        <v>43946</v>
      </c>
      <c r="C622">
        <v>207</v>
      </c>
      <c r="D622" s="11">
        <f t="shared" si="45"/>
        <v>349.46511090932103</v>
      </c>
      <c r="E622" s="11">
        <f t="shared" si="46"/>
        <v>512.62510254306812</v>
      </c>
      <c r="F622" s="11">
        <f t="shared" si="47"/>
        <v>98.597362423377248</v>
      </c>
      <c r="G622" s="11">
        <f t="shared" si="48"/>
        <v>235.84031749762607</v>
      </c>
      <c r="H622" s="11">
        <f t="shared" si="49"/>
        <v>203.52202279357422</v>
      </c>
      <c r="I622">
        <v>176.60000000000002</v>
      </c>
      <c r="J622">
        <v>16</v>
      </c>
      <c r="K622">
        <v>708</v>
      </c>
      <c r="L622">
        <v>5</v>
      </c>
    </row>
    <row r="623" spans="1:12">
      <c r="A623" t="s">
        <v>7</v>
      </c>
      <c r="B623" s="1">
        <v>43945</v>
      </c>
      <c r="C623">
        <v>202</v>
      </c>
      <c r="D623" s="11">
        <f t="shared" si="45"/>
        <v>344.44673095264</v>
      </c>
      <c r="E623" s="11">
        <f t="shared" si="46"/>
        <v>505.26371664334317</v>
      </c>
      <c r="F623" s="11">
        <f t="shared" si="47"/>
        <v>97.181487098714342</v>
      </c>
      <c r="G623" s="11">
        <f t="shared" si="48"/>
        <v>232.4536093961284</v>
      </c>
      <c r="H623" s="11">
        <f t="shared" si="49"/>
        <v>200.59941104193797</v>
      </c>
      <c r="I623">
        <v>172.4</v>
      </c>
      <c r="J623">
        <v>34</v>
      </c>
      <c r="K623">
        <v>692</v>
      </c>
      <c r="L623">
        <v>9</v>
      </c>
    </row>
    <row r="624" spans="1:12">
      <c r="A624" t="s">
        <v>7</v>
      </c>
      <c r="B624" s="1">
        <v>43944</v>
      </c>
      <c r="C624">
        <v>193</v>
      </c>
      <c r="D624" s="11">
        <f t="shared" si="45"/>
        <v>336.75188168572907</v>
      </c>
      <c r="E624" s="11">
        <f t="shared" si="46"/>
        <v>493.97625826376492</v>
      </c>
      <c r="F624" s="11">
        <f t="shared" si="47"/>
        <v>95.010478267564565</v>
      </c>
      <c r="G624" s="11">
        <f t="shared" si="48"/>
        <v>227.260656973832</v>
      </c>
      <c r="H624" s="11">
        <f t="shared" si="49"/>
        <v>196.11807302276236</v>
      </c>
      <c r="I624">
        <v>164.70000000000002</v>
      </c>
      <c r="J624">
        <v>33</v>
      </c>
      <c r="K624">
        <v>658</v>
      </c>
      <c r="L624">
        <v>7</v>
      </c>
    </row>
    <row r="625" spans="1:12">
      <c r="A625" t="s">
        <v>7</v>
      </c>
      <c r="B625" s="1">
        <v>43943</v>
      </c>
      <c r="C625">
        <v>186</v>
      </c>
      <c r="D625" s="11">
        <f t="shared" si="45"/>
        <v>329.3915910825969</v>
      </c>
      <c r="E625" s="11">
        <f t="shared" si="46"/>
        <v>483.17955894416832</v>
      </c>
      <c r="F625" s="11">
        <f t="shared" si="47"/>
        <v>92.933861124725652</v>
      </c>
      <c r="G625" s="11">
        <f t="shared" si="48"/>
        <v>222.29348509163543</v>
      </c>
      <c r="H625" s="11">
        <f t="shared" si="49"/>
        <v>191.83157578702918</v>
      </c>
      <c r="I625">
        <v>158.70000000000002</v>
      </c>
      <c r="J625">
        <v>27</v>
      </c>
      <c r="K625">
        <v>625</v>
      </c>
      <c r="L625">
        <v>8</v>
      </c>
    </row>
    <row r="626" spans="1:12">
      <c r="A626" t="s">
        <v>7</v>
      </c>
      <c r="B626" s="1">
        <v>43942</v>
      </c>
      <c r="C626">
        <v>178</v>
      </c>
      <c r="D626" s="11">
        <f t="shared" si="45"/>
        <v>320.06112168165663</v>
      </c>
      <c r="E626" s="11">
        <f t="shared" si="46"/>
        <v>469.49283404912416</v>
      </c>
      <c r="F626" s="11">
        <f t="shared" si="47"/>
        <v>90.301381817389441</v>
      </c>
      <c r="G626" s="11">
        <f t="shared" si="48"/>
        <v>215.99671669551756</v>
      </c>
      <c r="H626" s="11">
        <f t="shared" si="49"/>
        <v>186.39768282657951</v>
      </c>
      <c r="I626">
        <v>151.9</v>
      </c>
      <c r="J626">
        <v>33</v>
      </c>
      <c r="K626">
        <v>598</v>
      </c>
      <c r="L626">
        <v>12</v>
      </c>
    </row>
    <row r="627" spans="1:12">
      <c r="A627" t="s">
        <v>7</v>
      </c>
      <c r="B627" s="1">
        <v>43941</v>
      </c>
      <c r="C627">
        <v>166</v>
      </c>
      <c r="D627" s="11">
        <f t="shared" si="45"/>
        <v>310.65630591098773</v>
      </c>
      <c r="E627" s="11">
        <f t="shared" si="46"/>
        <v>455.6970515851952</v>
      </c>
      <c r="F627" s="11">
        <f t="shared" si="47"/>
        <v>87.647926579317485</v>
      </c>
      <c r="G627" s="11">
        <f t="shared" si="48"/>
        <v>209.64977484604415</v>
      </c>
      <c r="H627" s="11">
        <f t="shared" si="49"/>
        <v>180.92049191425377</v>
      </c>
      <c r="I627">
        <v>141.70000000000002</v>
      </c>
      <c r="J627">
        <v>45</v>
      </c>
      <c r="K627">
        <v>565</v>
      </c>
      <c r="L627">
        <v>24</v>
      </c>
    </row>
    <row r="628" spans="1:12">
      <c r="A628" t="s">
        <v>7</v>
      </c>
      <c r="B628" s="1">
        <v>43940</v>
      </c>
      <c r="C628">
        <v>142</v>
      </c>
      <c r="D628" s="11">
        <f t="shared" si="45"/>
        <v>300.43368007330417</v>
      </c>
      <c r="E628" s="11">
        <f t="shared" si="46"/>
        <v>440.70163586353328</v>
      </c>
      <c r="F628" s="11">
        <f t="shared" si="47"/>
        <v>84.763736103152311</v>
      </c>
      <c r="G628" s="11">
        <f t="shared" si="48"/>
        <v>202.75092500966002</v>
      </c>
      <c r="H628" s="11">
        <f t="shared" si="49"/>
        <v>174.96702353129103</v>
      </c>
      <c r="I628">
        <v>121.2</v>
      </c>
      <c r="J628">
        <v>23</v>
      </c>
      <c r="K628">
        <v>520</v>
      </c>
      <c r="L628">
        <v>10</v>
      </c>
    </row>
    <row r="629" spans="1:12">
      <c r="A629" t="s">
        <v>7</v>
      </c>
      <c r="B629" s="1">
        <v>43939</v>
      </c>
      <c r="C629">
        <v>132</v>
      </c>
      <c r="D629" s="11">
        <f t="shared" si="45"/>
        <v>293.81685316745808</v>
      </c>
      <c r="E629" s="11">
        <f t="shared" si="46"/>
        <v>430.99551223278485</v>
      </c>
      <c r="F629" s="11">
        <f t="shared" si="47"/>
        <v>82.896878267670857</v>
      </c>
      <c r="G629" s="11">
        <f t="shared" si="48"/>
        <v>198.28548766101866</v>
      </c>
      <c r="H629" s="11">
        <f t="shared" si="49"/>
        <v>171.11350581431876</v>
      </c>
      <c r="I629">
        <v>112.60000000000001</v>
      </c>
      <c r="J629">
        <v>25</v>
      </c>
      <c r="K629">
        <v>497</v>
      </c>
      <c r="L629">
        <v>10</v>
      </c>
    </row>
    <row r="630" spans="1:12">
      <c r="A630" t="s">
        <v>7</v>
      </c>
      <c r="B630" s="1">
        <v>43938</v>
      </c>
      <c r="C630">
        <v>122</v>
      </c>
      <c r="D630" s="11">
        <f t="shared" si="45"/>
        <v>284.78376924543221</v>
      </c>
      <c r="E630" s="11">
        <f t="shared" si="46"/>
        <v>417.74501761327997</v>
      </c>
      <c r="F630" s="11">
        <f t="shared" si="47"/>
        <v>80.348302683277637</v>
      </c>
      <c r="G630" s="11">
        <f t="shared" si="48"/>
        <v>192.18941307832287</v>
      </c>
      <c r="H630" s="11">
        <f t="shared" si="49"/>
        <v>165.85280466137348</v>
      </c>
      <c r="I630">
        <v>104.10000000000001</v>
      </c>
      <c r="J630">
        <v>34</v>
      </c>
      <c r="K630">
        <v>472</v>
      </c>
      <c r="L630">
        <v>13</v>
      </c>
    </row>
    <row r="631" spans="1:12">
      <c r="A631" t="s">
        <v>7</v>
      </c>
      <c r="B631" s="1">
        <v>43937</v>
      </c>
      <c r="C631">
        <v>109</v>
      </c>
      <c r="D631" s="11">
        <f t="shared" si="45"/>
        <v>272.81400371912633</v>
      </c>
      <c r="E631" s="11">
        <f t="shared" si="46"/>
        <v>400.18674902282487</v>
      </c>
      <c r="F631" s="11">
        <f t="shared" si="47"/>
        <v>76.971177834822427</v>
      </c>
      <c r="G631" s="11">
        <f t="shared" si="48"/>
        <v>184.111487088084</v>
      </c>
      <c r="H631" s="11">
        <f t="shared" si="49"/>
        <v>158.88183440932255</v>
      </c>
      <c r="I631">
        <v>93</v>
      </c>
      <c r="J631">
        <v>20</v>
      </c>
      <c r="K631">
        <v>438</v>
      </c>
      <c r="L631">
        <v>6</v>
      </c>
    </row>
    <row r="632" spans="1:12">
      <c r="A632" t="s">
        <v>7</v>
      </c>
      <c r="B632" s="1">
        <v>43936</v>
      </c>
      <c r="C632">
        <v>103</v>
      </c>
      <c r="D632" s="11">
        <f t="shared" si="45"/>
        <v>259.46883035284122</v>
      </c>
      <c r="E632" s="11">
        <f t="shared" si="46"/>
        <v>380.61091540800078</v>
      </c>
      <c r="F632" s="11">
        <f t="shared" si="47"/>
        <v>73.205998267755902</v>
      </c>
      <c r="G632" s="11">
        <f t="shared" si="48"/>
        <v>175.10535221076802</v>
      </c>
      <c r="H632" s="11">
        <f t="shared" si="49"/>
        <v>151.10985204756389</v>
      </c>
      <c r="I632">
        <v>87.9</v>
      </c>
      <c r="J632">
        <v>29</v>
      </c>
      <c r="K632">
        <v>418</v>
      </c>
      <c r="L632">
        <v>14</v>
      </c>
    </row>
    <row r="633" spans="1:12">
      <c r="A633" t="s">
        <v>7</v>
      </c>
      <c r="B633" s="1">
        <v>43935</v>
      </c>
      <c r="C633">
        <v>89</v>
      </c>
      <c r="D633" s="11">
        <f t="shared" si="45"/>
        <v>246.27234972601337</v>
      </c>
      <c r="E633" s="11">
        <f t="shared" si="46"/>
        <v>361.25319693094633</v>
      </c>
      <c r="F633" s="11">
        <f t="shared" si="47"/>
        <v>69.482770562160866</v>
      </c>
      <c r="G633" s="11">
        <f t="shared" si="48"/>
        <v>166.19956424016303</v>
      </c>
      <c r="H633" s="11">
        <f t="shared" si="49"/>
        <v>143.4244655895574</v>
      </c>
      <c r="I633">
        <v>76</v>
      </c>
      <c r="J633">
        <v>27</v>
      </c>
      <c r="K633">
        <v>389</v>
      </c>
      <c r="L633">
        <v>7</v>
      </c>
    </row>
    <row r="634" spans="1:12">
      <c r="A634" t="s">
        <v>7</v>
      </c>
      <c r="B634" s="1">
        <v>43934</v>
      </c>
      <c r="C634">
        <v>82</v>
      </c>
      <c r="D634" s="11">
        <f t="shared" si="45"/>
        <v>234.74866241807916</v>
      </c>
      <c r="E634" s="11">
        <f t="shared" si="46"/>
        <v>344.34927375380016</v>
      </c>
      <c r="F634" s="11">
        <f t="shared" si="47"/>
        <v>66.231501298120122</v>
      </c>
      <c r="G634" s="11">
        <f t="shared" si="48"/>
        <v>158.42267897005729</v>
      </c>
      <c r="H634" s="11">
        <f t="shared" si="49"/>
        <v>136.71328304876303</v>
      </c>
      <c r="I634">
        <v>70</v>
      </c>
      <c r="J634">
        <v>11</v>
      </c>
      <c r="K634">
        <v>362</v>
      </c>
      <c r="L634">
        <v>5</v>
      </c>
    </row>
    <row r="635" spans="1:12">
      <c r="A635" t="s">
        <v>7</v>
      </c>
      <c r="B635" s="1">
        <v>43933</v>
      </c>
      <c r="C635">
        <v>77</v>
      </c>
      <c r="D635" s="11">
        <f t="shared" si="45"/>
        <v>224.82342205931002</v>
      </c>
      <c r="E635" s="11">
        <f t="shared" si="46"/>
        <v>329.79008830767748</v>
      </c>
      <c r="F635" s="11">
        <f t="shared" si="47"/>
        <v>63.431214544897948</v>
      </c>
      <c r="G635" s="11">
        <f t="shared" si="48"/>
        <v>151.72452294709527</v>
      </c>
      <c r="H635" s="11">
        <f t="shared" si="49"/>
        <v>130.93300647330463</v>
      </c>
      <c r="I635">
        <v>65.7</v>
      </c>
      <c r="J635">
        <v>19</v>
      </c>
      <c r="K635">
        <v>351</v>
      </c>
      <c r="L635">
        <v>10</v>
      </c>
    </row>
    <row r="636" spans="1:12">
      <c r="A636" t="s">
        <v>7</v>
      </c>
      <c r="B636" s="1">
        <v>43932</v>
      </c>
      <c r="C636">
        <v>67</v>
      </c>
      <c r="D636" s="11">
        <f t="shared" si="45"/>
        <v>215.79033813728415</v>
      </c>
      <c r="E636" s="11">
        <f t="shared" si="46"/>
        <v>316.5395936881726</v>
      </c>
      <c r="F636" s="11">
        <f t="shared" si="47"/>
        <v>60.882638960504728</v>
      </c>
      <c r="G636" s="11">
        <f t="shared" si="48"/>
        <v>145.62844836439947</v>
      </c>
      <c r="H636" s="11">
        <f t="shared" si="49"/>
        <v>125.67230532035936</v>
      </c>
      <c r="I636">
        <v>57.2</v>
      </c>
      <c r="J636">
        <v>28</v>
      </c>
      <c r="K636">
        <v>332</v>
      </c>
      <c r="L636">
        <v>10</v>
      </c>
    </row>
    <row r="637" spans="1:12">
      <c r="A637" t="s">
        <v>7</v>
      </c>
      <c r="B637" s="1">
        <v>43931</v>
      </c>
      <c r="C637">
        <v>57</v>
      </c>
      <c r="D637" s="11">
        <f t="shared" si="45"/>
        <v>206.720081030394</v>
      </c>
      <c r="E637" s="11">
        <f t="shared" si="46"/>
        <v>303.23457028422524</v>
      </c>
      <c r="F637" s="11">
        <f t="shared" si="47"/>
        <v>58.323575410743629</v>
      </c>
      <c r="G637" s="11">
        <f t="shared" si="48"/>
        <v>139.50728705502593</v>
      </c>
      <c r="H637" s="11">
        <f t="shared" si="49"/>
        <v>120.38995519147603</v>
      </c>
      <c r="I637">
        <v>48.6</v>
      </c>
      <c r="J637">
        <v>11</v>
      </c>
      <c r="K637">
        <v>304</v>
      </c>
      <c r="L637">
        <v>3</v>
      </c>
    </row>
    <row r="638" spans="1:12">
      <c r="A638" t="s">
        <v>7</v>
      </c>
      <c r="B638" s="1">
        <v>43930</v>
      </c>
      <c r="C638">
        <v>54</v>
      </c>
      <c r="D638" s="11">
        <f t="shared" si="45"/>
        <v>195.56812557110285</v>
      </c>
      <c r="E638" s="11">
        <f t="shared" si="46"/>
        <v>286.87593495150315</v>
      </c>
      <c r="F638" s="11">
        <f t="shared" si="47"/>
        <v>55.177185800381629</v>
      </c>
      <c r="G638" s="11">
        <f t="shared" si="48"/>
        <v>131.98126905169778</v>
      </c>
      <c r="H638" s="11">
        <f t="shared" si="49"/>
        <v>113.89526241006212</v>
      </c>
      <c r="I638">
        <v>46.1</v>
      </c>
      <c r="J638">
        <v>18</v>
      </c>
      <c r="K638">
        <v>293</v>
      </c>
      <c r="L638">
        <v>8</v>
      </c>
    </row>
    <row r="639" spans="1:12">
      <c r="A639" t="s">
        <v>7</v>
      </c>
      <c r="B639" s="1">
        <v>43929</v>
      </c>
      <c r="C639">
        <v>46</v>
      </c>
      <c r="D639" s="11">
        <f t="shared" si="45"/>
        <v>181.07058347402432</v>
      </c>
      <c r="E639" s="11">
        <f t="shared" si="46"/>
        <v>265.60970901896445</v>
      </c>
      <c r="F639" s="11">
        <f t="shared" si="47"/>
        <v>51.08687930691103</v>
      </c>
      <c r="G639" s="11">
        <f t="shared" si="48"/>
        <v>122.1974456473712</v>
      </c>
      <c r="H639" s="11">
        <f t="shared" si="49"/>
        <v>105.45216179422403</v>
      </c>
      <c r="I639">
        <v>39.300000000000004</v>
      </c>
      <c r="J639">
        <v>20</v>
      </c>
      <c r="K639">
        <v>275</v>
      </c>
      <c r="L639">
        <v>7</v>
      </c>
    </row>
    <row r="640" spans="1:12">
      <c r="A640" t="s">
        <v>7</v>
      </c>
      <c r="B640" s="1">
        <v>43928</v>
      </c>
      <c r="C640">
        <v>39</v>
      </c>
      <c r="D640" s="11">
        <f t="shared" si="45"/>
        <v>166.83325367099593</v>
      </c>
      <c r="E640" s="11">
        <f t="shared" si="46"/>
        <v>244.72518457752258</v>
      </c>
      <c r="F640" s="11">
        <f t="shared" si="47"/>
        <v>47.069988571015543</v>
      </c>
      <c r="G640" s="11">
        <f t="shared" si="48"/>
        <v>112.58922932978894</v>
      </c>
      <c r="H640" s="11">
        <f t="shared" si="49"/>
        <v>97.160604009952252</v>
      </c>
      <c r="I640">
        <v>33.300000000000004</v>
      </c>
      <c r="J640">
        <v>18</v>
      </c>
      <c r="K640">
        <v>255</v>
      </c>
      <c r="L640">
        <v>5</v>
      </c>
    </row>
    <row r="641" spans="1:12">
      <c r="A641" t="s">
        <v>7</v>
      </c>
      <c r="B641" s="1">
        <v>43927</v>
      </c>
      <c r="C641">
        <v>34</v>
      </c>
      <c r="D641" s="11">
        <f t="shared" si="45"/>
        <v>152.85613616201766</v>
      </c>
      <c r="E641" s="11">
        <f t="shared" si="46"/>
        <v>224.22236162717755</v>
      </c>
      <c r="F641" s="11">
        <f t="shared" si="47"/>
        <v>43.126513592695169</v>
      </c>
      <c r="G641" s="11">
        <f t="shared" si="48"/>
        <v>103.15662009895101</v>
      </c>
      <c r="H641" s="11">
        <f t="shared" si="49"/>
        <v>89.020589057246809</v>
      </c>
      <c r="I641">
        <v>29</v>
      </c>
      <c r="J641">
        <v>18</v>
      </c>
      <c r="K641">
        <v>237</v>
      </c>
      <c r="L641">
        <v>7</v>
      </c>
    </row>
    <row r="642" spans="1:12">
      <c r="A642" t="s">
        <v>7</v>
      </c>
      <c r="B642" s="1">
        <v>43926</v>
      </c>
      <c r="C642">
        <v>27</v>
      </c>
      <c r="D642" s="11">
        <f t="shared" ref="D642:D705" si="50">SUMIFS(CasesHB,HB,"Wales",SpecDate,B642)*SUMIFS(Pop,Area,A642)</f>
        <v>138.76749909844648</v>
      </c>
      <c r="E642" s="11">
        <f t="shared" ref="E642:E705" si="51">SUMIFS(CasesHB,HB,"Wales",SpecDate,B642)*SUMIFS(AreaKm2,Area,A642)</f>
        <v>203.55595232350529</v>
      </c>
      <c r="F642" s="11">
        <f t="shared" ref="F642:F705" si="52">SUMIFS(CasesHB,HB,"Wales",SpecDate,B642)*SUMIFS(PopKm2,Area,A642)</f>
        <v>39.151574718271171</v>
      </c>
      <c r="G642" s="11">
        <f t="shared" ref="G642:G705" si="53">SUMIFS(CasesHB,HB,"Wales",SpecDate,B642)*SUMIFS(PopKm2SRT,Area,A642)</f>
        <v>93.648750688079787</v>
      </c>
      <c r="H642" s="11">
        <f t="shared" ref="H642:H705" si="54">SUMIFS(CasesHB,HB,"Wales",SpecDate,B642)*SUMIFS(PopSRTKm2,Area,A642)</f>
        <v>80.815627176727219</v>
      </c>
      <c r="I642">
        <v>23</v>
      </c>
      <c r="J642">
        <v>7</v>
      </c>
      <c r="K642">
        <v>219</v>
      </c>
      <c r="L642">
        <v>2</v>
      </c>
    </row>
    <row r="643" spans="1:12">
      <c r="A643" t="s">
        <v>7</v>
      </c>
      <c r="B643" s="1">
        <v>43925</v>
      </c>
      <c r="C643">
        <v>25</v>
      </c>
      <c r="D643" s="11">
        <f t="shared" si="50"/>
        <v>130.55222524343532</v>
      </c>
      <c r="E643" s="11">
        <f t="shared" si="51"/>
        <v>191.50509096173334</v>
      </c>
      <c r="F643" s="11">
        <f t="shared" si="52"/>
        <v>36.833734371971161</v>
      </c>
      <c r="G643" s="11">
        <f t="shared" si="53"/>
        <v>88.104584092294729</v>
      </c>
      <c r="H643" s="11">
        <f t="shared" si="54"/>
        <v>76.031203494418961</v>
      </c>
      <c r="I643">
        <v>21.3</v>
      </c>
      <c r="J643">
        <v>7</v>
      </c>
      <c r="K643">
        <v>212</v>
      </c>
      <c r="L643">
        <v>3</v>
      </c>
    </row>
    <row r="644" spans="1:12">
      <c r="A644" t="s">
        <v>7</v>
      </c>
      <c r="B644" s="1">
        <v>43924</v>
      </c>
      <c r="C644">
        <v>22</v>
      </c>
      <c r="D644" s="11">
        <f t="shared" si="50"/>
        <v>120.10656029656592</v>
      </c>
      <c r="E644" s="11">
        <f t="shared" si="51"/>
        <v>176.18250253341699</v>
      </c>
      <c r="F644" s="11">
        <f t="shared" si="52"/>
        <v>33.886616103598755</v>
      </c>
      <c r="G644" s="11">
        <f t="shared" si="53"/>
        <v>81.055213895844048</v>
      </c>
      <c r="H644" s="11">
        <f t="shared" si="54"/>
        <v>69.947841255827925</v>
      </c>
      <c r="I644">
        <v>18.8</v>
      </c>
      <c r="J644">
        <v>12</v>
      </c>
      <c r="K644">
        <v>205</v>
      </c>
      <c r="L644">
        <v>2</v>
      </c>
    </row>
    <row r="645" spans="1:12">
      <c r="A645" t="s">
        <v>7</v>
      </c>
      <c r="B645" s="1">
        <v>43923</v>
      </c>
      <c r="C645">
        <v>20</v>
      </c>
      <c r="D645" s="11">
        <f t="shared" si="50"/>
        <v>108.06244840053145</v>
      </c>
      <c r="E645" s="11">
        <f t="shared" si="51"/>
        <v>158.51517637407713</v>
      </c>
      <c r="F645" s="11">
        <f t="shared" si="52"/>
        <v>30.488515324407793</v>
      </c>
      <c r="G645" s="11">
        <f t="shared" si="53"/>
        <v>72.927114452249654</v>
      </c>
      <c r="H645" s="11">
        <f t="shared" si="54"/>
        <v>62.933573051900893</v>
      </c>
      <c r="I645">
        <v>17.100000000000001</v>
      </c>
      <c r="J645">
        <v>12</v>
      </c>
      <c r="K645">
        <v>193</v>
      </c>
      <c r="L645">
        <v>4</v>
      </c>
    </row>
    <row r="646" spans="1:12">
      <c r="A646" t="s">
        <v>7</v>
      </c>
      <c r="B646" s="1">
        <v>43922</v>
      </c>
      <c r="C646">
        <v>16</v>
      </c>
      <c r="D646" s="11">
        <f t="shared" si="50"/>
        <v>95.68377784071825</v>
      </c>
      <c r="E646" s="11">
        <f t="shared" si="51"/>
        <v>140.35709115475558</v>
      </c>
      <c r="F646" s="11">
        <f t="shared" si="52"/>
        <v>26.99602285690597</v>
      </c>
      <c r="G646" s="11">
        <f t="shared" si="53"/>
        <v>64.573234468555427</v>
      </c>
      <c r="H646" s="11">
        <f t="shared" si="54"/>
        <v>55.724464064531439</v>
      </c>
      <c r="I646">
        <v>13.700000000000001</v>
      </c>
      <c r="J646">
        <v>7</v>
      </c>
      <c r="K646">
        <v>181</v>
      </c>
      <c r="L646">
        <v>1</v>
      </c>
    </row>
    <row r="647" spans="1:12">
      <c r="A647" t="s">
        <v>7</v>
      </c>
      <c r="B647" s="1">
        <v>43921</v>
      </c>
      <c r="C647">
        <v>15</v>
      </c>
      <c r="D647" s="11">
        <f t="shared" si="50"/>
        <v>83.788358684141002</v>
      </c>
      <c r="E647" s="11">
        <f t="shared" si="51"/>
        <v>122.90788013318536</v>
      </c>
      <c r="F647" s="11">
        <f t="shared" si="52"/>
        <v>23.639873939186504</v>
      </c>
      <c r="G647" s="11">
        <f t="shared" si="53"/>
        <v>56.545481931672072</v>
      </c>
      <c r="H647" s="11">
        <f t="shared" si="54"/>
        <v>48.796791764356591</v>
      </c>
      <c r="I647">
        <v>12.8</v>
      </c>
      <c r="J647">
        <v>14</v>
      </c>
      <c r="K647">
        <v>174</v>
      </c>
      <c r="L647">
        <v>4</v>
      </c>
    </row>
    <row r="648" spans="1:12">
      <c r="A648" t="s">
        <v>7</v>
      </c>
      <c r="B648" s="1">
        <v>43920</v>
      </c>
      <c r="C648">
        <v>11</v>
      </c>
      <c r="D648" s="11">
        <f t="shared" si="50"/>
        <v>73.71442558591464</v>
      </c>
      <c r="E648" s="11">
        <f t="shared" si="51"/>
        <v>108.13057954929306</v>
      </c>
      <c r="F648" s="11">
        <f t="shared" si="52"/>
        <v>20.79763532449283</v>
      </c>
      <c r="G648" s="11">
        <f t="shared" si="53"/>
        <v>49.746979001998987</v>
      </c>
      <c r="H648" s="11">
        <f t="shared" si="54"/>
        <v>42.929919285146013</v>
      </c>
      <c r="I648">
        <v>9.4</v>
      </c>
      <c r="J648">
        <v>10</v>
      </c>
      <c r="K648">
        <v>160</v>
      </c>
      <c r="L648">
        <v>1</v>
      </c>
    </row>
    <row r="649" spans="1:12">
      <c r="A649" t="s">
        <v>7</v>
      </c>
      <c r="B649" s="1">
        <v>43919</v>
      </c>
      <c r="C649">
        <v>10</v>
      </c>
      <c r="D649" s="11">
        <f t="shared" si="50"/>
        <v>61.298581841237137</v>
      </c>
      <c r="E649" s="11">
        <f t="shared" si="51"/>
        <v>89.917965545529128</v>
      </c>
      <c r="F649" s="11">
        <f t="shared" si="52"/>
        <v>17.294654891623136</v>
      </c>
      <c r="G649" s="11">
        <f t="shared" si="53"/>
        <v>41.368012291626997</v>
      </c>
      <c r="H649" s="11">
        <f t="shared" si="54"/>
        <v>35.699161321838517</v>
      </c>
      <c r="I649">
        <v>8.5</v>
      </c>
      <c r="J649">
        <v>9</v>
      </c>
      <c r="K649">
        <v>150</v>
      </c>
      <c r="L649">
        <v>1</v>
      </c>
    </row>
    <row r="650" spans="1:12">
      <c r="A650" t="s">
        <v>7</v>
      </c>
      <c r="B650" s="1">
        <v>43918</v>
      </c>
      <c r="C650">
        <v>9</v>
      </c>
      <c r="D650" s="11">
        <f t="shared" si="50"/>
        <v>55.499565002405731</v>
      </c>
      <c r="E650" s="11">
        <f t="shared" si="51"/>
        <v>81.411475172513633</v>
      </c>
      <c r="F650" s="11">
        <f t="shared" si="52"/>
        <v>15.658532294234893</v>
      </c>
      <c r="G650" s="11">
        <f t="shared" si="53"/>
        <v>37.454482929896365</v>
      </c>
      <c r="H650" s="11">
        <f t="shared" si="54"/>
        <v>32.321921075503276</v>
      </c>
      <c r="I650">
        <v>7.7</v>
      </c>
      <c r="J650">
        <v>7</v>
      </c>
      <c r="K650">
        <v>141</v>
      </c>
      <c r="L650">
        <v>2</v>
      </c>
    </row>
    <row r="651" spans="1:12">
      <c r="A651" t="s">
        <v>7</v>
      </c>
      <c r="B651" s="1">
        <v>43917</v>
      </c>
      <c r="C651">
        <v>7</v>
      </c>
      <c r="D651" s="11">
        <f t="shared" si="50"/>
        <v>49.328816314931281</v>
      </c>
      <c r="E651" s="11">
        <f t="shared" si="51"/>
        <v>72.359696955074071</v>
      </c>
      <c r="F651" s="11">
        <f t="shared" si="52"/>
        <v>13.91753004316792</v>
      </c>
      <c r="G651" s="11">
        <f t="shared" si="53"/>
        <v>33.290086301388129</v>
      </c>
      <c r="H651" s="11">
        <f t="shared" si="54"/>
        <v>28.728191069787574</v>
      </c>
      <c r="I651">
        <v>6</v>
      </c>
      <c r="J651">
        <v>14</v>
      </c>
      <c r="K651">
        <v>134</v>
      </c>
      <c r="L651">
        <v>0</v>
      </c>
    </row>
    <row r="652" spans="1:12">
      <c r="A652" t="s">
        <v>7</v>
      </c>
      <c r="B652" s="1">
        <v>43916</v>
      </c>
      <c r="C652">
        <v>7</v>
      </c>
      <c r="D652" s="11">
        <f t="shared" si="50"/>
        <v>42.451777115035057</v>
      </c>
      <c r="E652" s="11">
        <f t="shared" si="51"/>
        <v>62.271871833228779</v>
      </c>
      <c r="F652" s="11">
        <f t="shared" si="52"/>
        <v>11.977256450111351</v>
      </c>
      <c r="G652" s="11">
        <f t="shared" si="53"/>
        <v>28.649041866002445</v>
      </c>
      <c r="H652" s="11">
        <f t="shared" si="54"/>
        <v>24.72313052124899</v>
      </c>
      <c r="I652">
        <v>6</v>
      </c>
      <c r="J652">
        <v>10</v>
      </c>
      <c r="K652">
        <v>120</v>
      </c>
      <c r="L652">
        <v>1</v>
      </c>
    </row>
    <row r="653" spans="1:12">
      <c r="A653" t="s">
        <v>7</v>
      </c>
      <c r="B653" s="1">
        <v>43915</v>
      </c>
      <c r="C653">
        <v>6</v>
      </c>
      <c r="D653" s="11">
        <f t="shared" si="50"/>
        <v>35.983642948646178</v>
      </c>
      <c r="E653" s="11">
        <f t="shared" si="51"/>
        <v>52.783863340249965</v>
      </c>
      <c r="F653" s="11">
        <f t="shared" si="52"/>
        <v>10.152350476101391</v>
      </c>
      <c r="G653" s="11">
        <f t="shared" si="53"/>
        <v>24.283951424072125</v>
      </c>
      <c r="H653" s="11">
        <f t="shared" si="54"/>
        <v>20.956208708028917</v>
      </c>
      <c r="I653">
        <v>5.1000000000000005</v>
      </c>
      <c r="J653">
        <v>13</v>
      </c>
      <c r="K653">
        <v>110</v>
      </c>
      <c r="L653">
        <v>3</v>
      </c>
    </row>
    <row r="654" spans="1:12">
      <c r="A654" t="s">
        <v>7</v>
      </c>
      <c r="B654" s="1">
        <v>43914</v>
      </c>
      <c r="C654">
        <v>3</v>
      </c>
      <c r="D654" s="11">
        <f t="shared" si="50"/>
        <v>29.180950118478563</v>
      </c>
      <c r="E654" s="11">
        <f t="shared" si="51"/>
        <v>42.805095787289488</v>
      </c>
      <c r="F654" s="11">
        <f t="shared" si="52"/>
        <v>8.2330528137805707</v>
      </c>
      <c r="G654" s="11">
        <f t="shared" si="53"/>
        <v>19.693080442041961</v>
      </c>
      <c r="H654" s="11">
        <f t="shared" si="54"/>
        <v>16.994446111366425</v>
      </c>
      <c r="I654">
        <v>2.6</v>
      </c>
      <c r="J654">
        <v>14</v>
      </c>
      <c r="K654">
        <v>97</v>
      </c>
      <c r="L654">
        <v>1</v>
      </c>
    </row>
    <row r="655" spans="1:12">
      <c r="A655" t="s">
        <v>7</v>
      </c>
      <c r="B655" s="1">
        <v>43913</v>
      </c>
      <c r="C655">
        <v>2</v>
      </c>
      <c r="D655" s="11">
        <f t="shared" si="50"/>
        <v>24.162570161797539</v>
      </c>
      <c r="E655" s="11">
        <f t="shared" si="51"/>
        <v>35.443709887564545</v>
      </c>
      <c r="F655" s="11">
        <f t="shared" si="52"/>
        <v>6.81717748911767</v>
      </c>
      <c r="G655" s="11">
        <f t="shared" si="53"/>
        <v>16.3063723405443</v>
      </c>
      <c r="H655" s="11">
        <f t="shared" si="54"/>
        <v>14.071834359730161</v>
      </c>
      <c r="I655">
        <v>1.7000000000000002</v>
      </c>
      <c r="J655">
        <v>14</v>
      </c>
      <c r="K655">
        <v>83</v>
      </c>
      <c r="L655">
        <v>1</v>
      </c>
    </row>
    <row r="656" spans="1:12">
      <c r="A656" t="s">
        <v>7</v>
      </c>
      <c r="B656" s="1">
        <v>43912</v>
      </c>
      <c r="C656">
        <v>1</v>
      </c>
      <c r="D656" s="11">
        <f t="shared" si="50"/>
        <v>19.330056129438031</v>
      </c>
      <c r="E656" s="11">
        <f t="shared" si="51"/>
        <v>28.354967910051634</v>
      </c>
      <c r="F656" s="11">
        <f t="shared" si="52"/>
        <v>5.4537419912941356</v>
      </c>
      <c r="G656" s="11">
        <f t="shared" si="53"/>
        <v>13.045097872435438</v>
      </c>
      <c r="H656" s="11">
        <f t="shared" si="54"/>
        <v>11.25746748778413</v>
      </c>
      <c r="I656">
        <v>0.9</v>
      </c>
      <c r="J656">
        <v>4</v>
      </c>
      <c r="K656">
        <v>69</v>
      </c>
      <c r="L656">
        <v>0</v>
      </c>
    </row>
    <row r="657" spans="1:12">
      <c r="A657" t="s">
        <v>7</v>
      </c>
      <c r="B657" s="1">
        <v>43911</v>
      </c>
      <c r="C657">
        <v>1</v>
      </c>
      <c r="D657" s="11">
        <f t="shared" si="50"/>
        <v>16.504894079750933</v>
      </c>
      <c r="E657" s="11">
        <f t="shared" si="51"/>
        <v>24.210780292428705</v>
      </c>
      <c r="F657" s="11">
        <f t="shared" si="52"/>
        <v>4.6566566233357616</v>
      </c>
      <c r="G657" s="11">
        <f t="shared" si="53"/>
        <v>11.138506644925643</v>
      </c>
      <c r="H657" s="11">
        <f t="shared" si="54"/>
        <v>9.6121453164926027</v>
      </c>
      <c r="I657">
        <v>0.9</v>
      </c>
      <c r="J657">
        <v>5</v>
      </c>
      <c r="K657">
        <v>65</v>
      </c>
      <c r="L657">
        <v>0</v>
      </c>
    </row>
    <row r="658" spans="1:12">
      <c r="A658" t="s">
        <v>7</v>
      </c>
      <c r="B658" s="1">
        <v>43910</v>
      </c>
      <c r="C658">
        <v>1</v>
      </c>
      <c r="D658" s="11">
        <f t="shared" si="50"/>
        <v>13.71690521492814</v>
      </c>
      <c r="E658" s="11">
        <f t="shared" si="51"/>
        <v>20.12112145924818</v>
      </c>
      <c r="F658" s="11">
        <f t="shared" si="52"/>
        <v>3.8700592207452615</v>
      </c>
      <c r="G658" s="11">
        <f t="shared" si="53"/>
        <v>9.2570021440936099</v>
      </c>
      <c r="H658" s="11">
        <f t="shared" si="54"/>
        <v>7.9884721211391225</v>
      </c>
      <c r="I658">
        <v>0.9</v>
      </c>
      <c r="J658">
        <v>10</v>
      </c>
      <c r="K658">
        <v>60</v>
      </c>
      <c r="L658">
        <v>0</v>
      </c>
    </row>
    <row r="659" spans="1:12">
      <c r="A659" t="s">
        <v>7</v>
      </c>
      <c r="B659" s="1">
        <v>43909</v>
      </c>
      <c r="C659">
        <v>1</v>
      </c>
      <c r="D659" s="11">
        <f t="shared" si="50"/>
        <v>11.04043590469826</v>
      </c>
      <c r="E659" s="11">
        <f t="shared" si="51"/>
        <v>16.195048979394876</v>
      </c>
      <c r="F659" s="11">
        <f t="shared" si="52"/>
        <v>3.1149257142583813</v>
      </c>
      <c r="G659" s="11">
        <f t="shared" si="53"/>
        <v>7.4507578232948566</v>
      </c>
      <c r="H659" s="11">
        <f t="shared" si="54"/>
        <v>6.4297458535997816</v>
      </c>
      <c r="I659">
        <v>0.9</v>
      </c>
      <c r="J659">
        <v>11</v>
      </c>
      <c r="K659">
        <v>50</v>
      </c>
      <c r="L659">
        <v>0</v>
      </c>
    </row>
    <row r="660" spans="1:12">
      <c r="A660" t="s">
        <v>7</v>
      </c>
      <c r="B660" s="1">
        <v>43908</v>
      </c>
      <c r="C660">
        <v>1</v>
      </c>
      <c r="D660" s="11">
        <f t="shared" si="50"/>
        <v>8.8100448128400259</v>
      </c>
      <c r="E660" s="11">
        <f t="shared" si="51"/>
        <v>12.923321912850456</v>
      </c>
      <c r="F660" s="11">
        <f t="shared" si="52"/>
        <v>2.485647792185981</v>
      </c>
      <c r="G660" s="11">
        <f t="shared" si="53"/>
        <v>5.9455542226292284</v>
      </c>
      <c r="H660" s="11">
        <f t="shared" si="54"/>
        <v>5.1308072973169976</v>
      </c>
      <c r="I660">
        <v>0.9</v>
      </c>
      <c r="J660">
        <v>3</v>
      </c>
      <c r="K660">
        <v>39</v>
      </c>
      <c r="L660">
        <v>0</v>
      </c>
    </row>
    <row r="661" spans="1:12">
      <c r="A661" t="s">
        <v>7</v>
      </c>
      <c r="B661" s="1">
        <v>43907</v>
      </c>
      <c r="C661">
        <v>1</v>
      </c>
      <c r="D661" s="11">
        <f t="shared" si="50"/>
        <v>7.5089833425893886</v>
      </c>
      <c r="E661" s="11">
        <f t="shared" si="51"/>
        <v>11.014814457366212</v>
      </c>
      <c r="F661" s="11">
        <f t="shared" si="52"/>
        <v>2.1185690043104142</v>
      </c>
      <c r="G661" s="11">
        <f t="shared" si="53"/>
        <v>5.0675187889076128</v>
      </c>
      <c r="H661" s="11">
        <f t="shared" si="54"/>
        <v>4.3730931394853734</v>
      </c>
      <c r="I661">
        <v>0.9</v>
      </c>
      <c r="J661">
        <v>35</v>
      </c>
      <c r="K661">
        <v>36</v>
      </c>
      <c r="L661">
        <v>0</v>
      </c>
    </row>
    <row r="662" spans="1:12">
      <c r="A662" t="s">
        <v>7</v>
      </c>
      <c r="B662" s="1">
        <v>43906</v>
      </c>
      <c r="C662">
        <v>1</v>
      </c>
      <c r="D662" s="11">
        <f t="shared" si="50"/>
        <v>6.1335755026101442</v>
      </c>
      <c r="E662" s="11">
        <f t="shared" si="51"/>
        <v>8.9972494329971529</v>
      </c>
      <c r="F662" s="11">
        <f t="shared" si="52"/>
        <v>1.7305142856991007</v>
      </c>
      <c r="G662" s="11">
        <f t="shared" si="53"/>
        <v>4.139309901830476</v>
      </c>
      <c r="H662" s="11">
        <f t="shared" si="54"/>
        <v>3.5720810297776562</v>
      </c>
      <c r="I662">
        <v>0.9</v>
      </c>
      <c r="J662">
        <v>0</v>
      </c>
      <c r="K662">
        <v>1</v>
      </c>
      <c r="L662">
        <v>0</v>
      </c>
    </row>
    <row r="663" spans="1:12">
      <c r="A663" t="s">
        <v>7</v>
      </c>
      <c r="B663" s="1">
        <v>43905</v>
      </c>
      <c r="C663">
        <v>1</v>
      </c>
      <c r="D663" s="11">
        <f t="shared" si="50"/>
        <v>4.8696872172238113</v>
      </c>
      <c r="E663" s="11">
        <f t="shared" si="51"/>
        <v>7.143270761955316</v>
      </c>
      <c r="F663" s="11">
        <f t="shared" si="52"/>
        <v>1.3739234631914072</v>
      </c>
      <c r="G663" s="11">
        <f t="shared" si="53"/>
        <v>3.28636119478662</v>
      </c>
      <c r="H663" s="11">
        <f t="shared" si="54"/>
        <v>2.8360158478840787</v>
      </c>
      <c r="I663">
        <v>0.9</v>
      </c>
      <c r="J663">
        <v>0</v>
      </c>
      <c r="K663">
        <v>1</v>
      </c>
      <c r="L663">
        <v>0</v>
      </c>
    </row>
    <row r="664" spans="1:12">
      <c r="A664" t="s">
        <v>7</v>
      </c>
      <c r="B664" s="1">
        <v>43904</v>
      </c>
      <c r="C664">
        <v>1</v>
      </c>
      <c r="D664" s="11">
        <f t="shared" si="50"/>
        <v>3.7916648561589983</v>
      </c>
      <c r="E664" s="11">
        <f t="shared" si="51"/>
        <v>5.5619360131255133</v>
      </c>
      <c r="F664" s="11">
        <f t="shared" si="52"/>
        <v>1.0697724675230804</v>
      </c>
      <c r="G664" s="11">
        <f t="shared" si="53"/>
        <v>2.558846121131567</v>
      </c>
      <c r="H664" s="11">
        <f t="shared" si="54"/>
        <v>2.208195545680733</v>
      </c>
      <c r="I664">
        <v>0.9</v>
      </c>
      <c r="J664">
        <v>0</v>
      </c>
      <c r="K664">
        <v>1</v>
      </c>
      <c r="L664">
        <v>0</v>
      </c>
    </row>
    <row r="665" spans="1:12">
      <c r="A665" t="s">
        <v>7</v>
      </c>
      <c r="B665" s="1">
        <v>43903</v>
      </c>
      <c r="C665">
        <v>1</v>
      </c>
      <c r="D665" s="11">
        <f t="shared" si="50"/>
        <v>3.0853743437372239</v>
      </c>
      <c r="E665" s="11">
        <f t="shared" si="51"/>
        <v>4.5258891087197801</v>
      </c>
      <c r="F665" s="11">
        <f t="shared" si="52"/>
        <v>0.87050112553348702</v>
      </c>
      <c r="G665" s="11">
        <f t="shared" si="53"/>
        <v>2.0821983142541183</v>
      </c>
      <c r="H665" s="11">
        <f t="shared" si="54"/>
        <v>1.7968650028578514</v>
      </c>
      <c r="I665">
        <v>0.9</v>
      </c>
      <c r="J665">
        <v>0</v>
      </c>
      <c r="K665">
        <v>1</v>
      </c>
      <c r="L665">
        <v>0</v>
      </c>
    </row>
    <row r="666" spans="1:12">
      <c r="A666" t="s">
        <v>7</v>
      </c>
      <c r="B666" s="1">
        <v>43902</v>
      </c>
      <c r="C666">
        <v>1</v>
      </c>
      <c r="D666" s="11">
        <f t="shared" si="50"/>
        <v>2.0816983524010189</v>
      </c>
      <c r="E666" s="11">
        <f t="shared" si="51"/>
        <v>3.0536119287747914</v>
      </c>
      <c r="F666" s="11">
        <f t="shared" si="52"/>
        <v>0.58732606060090697</v>
      </c>
      <c r="G666" s="11">
        <f t="shared" si="53"/>
        <v>1.4048566939545857</v>
      </c>
      <c r="H666" s="11">
        <f t="shared" si="54"/>
        <v>1.2123426525305985</v>
      </c>
      <c r="I666">
        <v>0.9</v>
      </c>
      <c r="J666">
        <v>1</v>
      </c>
      <c r="K666">
        <v>1</v>
      </c>
      <c r="L666">
        <v>1</v>
      </c>
    </row>
    <row r="667" spans="1:12">
      <c r="A667" t="s">
        <v>7</v>
      </c>
      <c r="B667" s="1">
        <v>43901</v>
      </c>
      <c r="C667">
        <v>0</v>
      </c>
      <c r="D667" s="11">
        <f t="shared" si="50"/>
        <v>1.1895419156577249</v>
      </c>
      <c r="E667" s="11">
        <f t="shared" si="51"/>
        <v>1.7449211021570237</v>
      </c>
      <c r="F667" s="11">
        <f t="shared" si="52"/>
        <v>0.33561489177194681</v>
      </c>
      <c r="G667" s="11">
        <f t="shared" si="53"/>
        <v>0.80277525368833469</v>
      </c>
      <c r="H667" s="11">
        <f t="shared" si="54"/>
        <v>0.69276723001748486</v>
      </c>
      <c r="I667">
        <v>0</v>
      </c>
      <c r="J667">
        <v>0</v>
      </c>
      <c r="K667">
        <v>0</v>
      </c>
      <c r="L667">
        <v>0</v>
      </c>
    </row>
    <row r="668" spans="1:12">
      <c r="A668" t="s">
        <v>7</v>
      </c>
      <c r="B668" s="1">
        <v>43900</v>
      </c>
      <c r="C668">
        <v>0</v>
      </c>
      <c r="D668" s="11">
        <f t="shared" si="50"/>
        <v>0.66911732755747022</v>
      </c>
      <c r="E668" s="11">
        <f t="shared" si="51"/>
        <v>0.98151811996332583</v>
      </c>
      <c r="F668" s="11">
        <f t="shared" si="52"/>
        <v>0.18878337662172007</v>
      </c>
      <c r="G668" s="11">
        <f t="shared" si="53"/>
        <v>0.45156108019968827</v>
      </c>
      <c r="H668" s="11">
        <f t="shared" si="54"/>
        <v>0.38968156688483524</v>
      </c>
      <c r="I668">
        <v>0</v>
      </c>
      <c r="J668">
        <v>0</v>
      </c>
      <c r="K668">
        <v>0</v>
      </c>
      <c r="L668">
        <v>0</v>
      </c>
    </row>
    <row r="669" spans="1:12">
      <c r="A669" t="s">
        <v>7</v>
      </c>
      <c r="B669" s="1">
        <v>43899</v>
      </c>
      <c r="C669">
        <v>0</v>
      </c>
      <c r="D669" s="11">
        <f t="shared" si="50"/>
        <v>0.26021229405012736</v>
      </c>
      <c r="E669" s="11">
        <f t="shared" si="51"/>
        <v>0.38170149109684892</v>
      </c>
      <c r="F669" s="11">
        <f t="shared" si="52"/>
        <v>7.3415757575113372E-2</v>
      </c>
      <c r="G669" s="11">
        <f t="shared" si="53"/>
        <v>0.17560708674432321</v>
      </c>
      <c r="H669" s="11">
        <f t="shared" si="54"/>
        <v>0.15154283156632481</v>
      </c>
      <c r="I669">
        <v>0</v>
      </c>
      <c r="J669">
        <v>0</v>
      </c>
      <c r="K669">
        <v>0</v>
      </c>
      <c r="L669">
        <v>0</v>
      </c>
    </row>
    <row r="670" spans="1:12">
      <c r="A670" t="s">
        <v>7</v>
      </c>
      <c r="B670" s="1">
        <v>43898</v>
      </c>
      <c r="C670">
        <v>0</v>
      </c>
      <c r="D670" s="11">
        <f t="shared" si="50"/>
        <v>0.14869273945721562</v>
      </c>
      <c r="E670" s="11">
        <f t="shared" si="51"/>
        <v>0.21811513776962796</v>
      </c>
      <c r="F670" s="11">
        <f t="shared" si="52"/>
        <v>4.1951861471493351E-2</v>
      </c>
      <c r="G670" s="11">
        <f t="shared" si="53"/>
        <v>0.10034690671104184</v>
      </c>
      <c r="H670" s="11">
        <f t="shared" si="54"/>
        <v>8.6595903752185607E-2</v>
      </c>
      <c r="I670">
        <v>0</v>
      </c>
      <c r="J670">
        <v>0</v>
      </c>
      <c r="K670">
        <v>0</v>
      </c>
      <c r="L670">
        <v>0</v>
      </c>
    </row>
    <row r="671" spans="1:12">
      <c r="A671" t="s">
        <v>7</v>
      </c>
      <c r="B671" s="1">
        <v>43897</v>
      </c>
      <c r="C671">
        <v>0</v>
      </c>
      <c r="D671" s="11">
        <f t="shared" si="50"/>
        <v>0.14869273945721562</v>
      </c>
      <c r="E671" s="11">
        <f t="shared" si="51"/>
        <v>0.21811513776962796</v>
      </c>
      <c r="F671" s="11">
        <f t="shared" si="52"/>
        <v>4.1951861471493351E-2</v>
      </c>
      <c r="G671" s="11">
        <f t="shared" si="53"/>
        <v>0.10034690671104184</v>
      </c>
      <c r="H671" s="11">
        <f t="shared" si="54"/>
        <v>8.6595903752185607E-2</v>
      </c>
      <c r="I671">
        <v>0</v>
      </c>
      <c r="J671">
        <v>0</v>
      </c>
      <c r="K671">
        <v>0</v>
      </c>
      <c r="L671">
        <v>0</v>
      </c>
    </row>
    <row r="672" spans="1:12">
      <c r="A672" t="s">
        <v>7</v>
      </c>
      <c r="B672" s="1">
        <v>43896</v>
      </c>
      <c r="C672">
        <v>0</v>
      </c>
      <c r="D672" s="11">
        <f t="shared" si="50"/>
        <v>7.4346369728607808E-2</v>
      </c>
      <c r="E672" s="11">
        <f t="shared" si="51"/>
        <v>0.10905756888481398</v>
      </c>
      <c r="F672" s="11">
        <f t="shared" si="52"/>
        <v>2.0975930735746676E-2</v>
      </c>
      <c r="G672" s="11">
        <f t="shared" si="53"/>
        <v>5.0173453355520918E-2</v>
      </c>
      <c r="H672" s="11">
        <f t="shared" si="54"/>
        <v>4.3297951876092804E-2</v>
      </c>
      <c r="I672">
        <v>0</v>
      </c>
      <c r="J672">
        <v>0</v>
      </c>
      <c r="K672">
        <v>0</v>
      </c>
      <c r="L672">
        <v>0</v>
      </c>
    </row>
    <row r="673" spans="1:12">
      <c r="A673" t="s">
        <v>7</v>
      </c>
      <c r="B673" s="1">
        <v>43895</v>
      </c>
      <c r="C673">
        <v>0</v>
      </c>
      <c r="D673" s="11">
        <f t="shared" si="50"/>
        <v>7.4346369728607808E-2</v>
      </c>
      <c r="E673" s="11">
        <f t="shared" si="51"/>
        <v>0.10905756888481398</v>
      </c>
      <c r="F673" s="11">
        <f t="shared" si="52"/>
        <v>2.0975930735746676E-2</v>
      </c>
      <c r="G673" s="11">
        <f t="shared" si="53"/>
        <v>5.0173453355520918E-2</v>
      </c>
      <c r="H673" s="11">
        <f t="shared" si="54"/>
        <v>4.3297951876092804E-2</v>
      </c>
      <c r="I673">
        <v>0</v>
      </c>
      <c r="J673">
        <v>0</v>
      </c>
      <c r="K673">
        <v>0</v>
      </c>
      <c r="L673">
        <v>0</v>
      </c>
    </row>
    <row r="674" spans="1:12">
      <c r="A674" t="s">
        <v>7</v>
      </c>
      <c r="B674" s="1">
        <v>43894</v>
      </c>
      <c r="C674">
        <v>0</v>
      </c>
      <c r="D674" s="11">
        <f t="shared" si="50"/>
        <v>7.4346369728607808E-2</v>
      </c>
      <c r="E674" s="11">
        <f t="shared" si="51"/>
        <v>0.10905756888481398</v>
      </c>
      <c r="F674" s="11">
        <f t="shared" si="52"/>
        <v>2.0975930735746676E-2</v>
      </c>
      <c r="G674" s="11">
        <f t="shared" si="53"/>
        <v>5.0173453355520918E-2</v>
      </c>
      <c r="H674" s="11">
        <f t="shared" si="54"/>
        <v>4.3297951876092804E-2</v>
      </c>
      <c r="I674">
        <v>0</v>
      </c>
      <c r="J674">
        <v>0</v>
      </c>
      <c r="K674">
        <v>0</v>
      </c>
      <c r="L674">
        <v>0</v>
      </c>
    </row>
    <row r="675" spans="1:12">
      <c r="A675" t="s">
        <v>7</v>
      </c>
      <c r="B675" s="1">
        <v>43893</v>
      </c>
      <c r="C675">
        <v>0</v>
      </c>
      <c r="D675" s="11">
        <f t="shared" si="50"/>
        <v>3.7173184864303904E-2</v>
      </c>
      <c r="E675" s="11">
        <f t="shared" si="51"/>
        <v>5.452878444240699E-2</v>
      </c>
      <c r="F675" s="11">
        <f t="shared" si="52"/>
        <v>1.0487965367873338E-2</v>
      </c>
      <c r="G675" s="11">
        <f t="shared" si="53"/>
        <v>2.5086726677760459E-2</v>
      </c>
      <c r="H675" s="11">
        <f t="shared" si="54"/>
        <v>2.1648975938046402E-2</v>
      </c>
      <c r="I675">
        <v>0</v>
      </c>
      <c r="J675">
        <v>0</v>
      </c>
      <c r="K675">
        <v>0</v>
      </c>
      <c r="L675">
        <v>0</v>
      </c>
    </row>
    <row r="676" spans="1:12">
      <c r="A676" t="s">
        <v>7</v>
      </c>
      <c r="B676" s="1">
        <v>43892</v>
      </c>
      <c r="C676">
        <v>0</v>
      </c>
      <c r="D676" s="11">
        <f t="shared" si="50"/>
        <v>3.7173184864303904E-2</v>
      </c>
      <c r="E676" s="11">
        <f t="shared" si="51"/>
        <v>5.452878444240699E-2</v>
      </c>
      <c r="F676" s="11">
        <f t="shared" si="52"/>
        <v>1.0487965367873338E-2</v>
      </c>
      <c r="G676" s="11">
        <f t="shared" si="53"/>
        <v>2.5086726677760459E-2</v>
      </c>
      <c r="H676" s="11">
        <f t="shared" si="54"/>
        <v>2.1648975938046402E-2</v>
      </c>
      <c r="I676">
        <v>0</v>
      </c>
      <c r="J676">
        <v>0</v>
      </c>
      <c r="K676">
        <v>0</v>
      </c>
      <c r="L676">
        <v>0</v>
      </c>
    </row>
    <row r="677" spans="1:12">
      <c r="A677" t="s">
        <v>7</v>
      </c>
      <c r="B677" s="1">
        <v>43891</v>
      </c>
      <c r="C677">
        <v>0</v>
      </c>
      <c r="D677" s="11">
        <f t="shared" si="50"/>
        <v>3.7173184864303904E-2</v>
      </c>
      <c r="E677" s="11">
        <f t="shared" si="51"/>
        <v>5.452878444240699E-2</v>
      </c>
      <c r="F677" s="11">
        <f t="shared" si="52"/>
        <v>1.0487965367873338E-2</v>
      </c>
      <c r="G677" s="11">
        <f t="shared" si="53"/>
        <v>2.5086726677760459E-2</v>
      </c>
      <c r="H677" s="11">
        <f t="shared" si="54"/>
        <v>2.1648975938046402E-2</v>
      </c>
      <c r="I677">
        <v>0</v>
      </c>
      <c r="J677">
        <v>0</v>
      </c>
      <c r="K677">
        <v>0</v>
      </c>
      <c r="L677">
        <v>0</v>
      </c>
    </row>
    <row r="678" spans="1:12">
      <c r="A678" t="s">
        <v>7</v>
      </c>
      <c r="B678" s="1">
        <v>43890</v>
      </c>
      <c r="C678">
        <v>0</v>
      </c>
      <c r="D678" s="11">
        <f t="shared" si="50"/>
        <v>3.7173184864303904E-2</v>
      </c>
      <c r="E678" s="11">
        <f t="shared" si="51"/>
        <v>5.452878444240699E-2</v>
      </c>
      <c r="F678" s="11">
        <f t="shared" si="52"/>
        <v>1.0487965367873338E-2</v>
      </c>
      <c r="G678" s="11">
        <f t="shared" si="53"/>
        <v>2.5086726677760459E-2</v>
      </c>
      <c r="H678" s="11">
        <f t="shared" si="54"/>
        <v>2.1648975938046402E-2</v>
      </c>
      <c r="I678">
        <v>0</v>
      </c>
      <c r="J678">
        <v>0</v>
      </c>
      <c r="K678">
        <v>0</v>
      </c>
      <c r="L678">
        <v>0</v>
      </c>
    </row>
    <row r="679" spans="1:12">
      <c r="A679" t="s">
        <v>7</v>
      </c>
      <c r="B679" s="1">
        <v>43889</v>
      </c>
      <c r="C679">
        <v>0</v>
      </c>
      <c r="D679" s="11">
        <f t="shared" si="50"/>
        <v>3.7173184864303904E-2</v>
      </c>
      <c r="E679" s="11">
        <f t="shared" si="51"/>
        <v>5.452878444240699E-2</v>
      </c>
      <c r="F679" s="11">
        <f t="shared" si="52"/>
        <v>1.0487965367873338E-2</v>
      </c>
      <c r="G679" s="11">
        <f t="shared" si="53"/>
        <v>2.5086726677760459E-2</v>
      </c>
      <c r="H679" s="11">
        <f t="shared" si="54"/>
        <v>2.1648975938046402E-2</v>
      </c>
      <c r="I679">
        <v>0</v>
      </c>
      <c r="J679">
        <v>0</v>
      </c>
      <c r="K679">
        <v>0</v>
      </c>
      <c r="L679">
        <v>0</v>
      </c>
    </row>
    <row r="680" spans="1:12">
      <c r="A680" t="s">
        <v>7</v>
      </c>
      <c r="B680" s="1">
        <v>43888</v>
      </c>
      <c r="C680">
        <v>0</v>
      </c>
      <c r="D680" s="11">
        <f t="shared" si="50"/>
        <v>3.7173184864303904E-2</v>
      </c>
      <c r="E680" s="11">
        <f t="shared" si="51"/>
        <v>5.452878444240699E-2</v>
      </c>
      <c r="F680" s="11">
        <f t="shared" si="52"/>
        <v>1.0487965367873338E-2</v>
      </c>
      <c r="G680" s="11">
        <f t="shared" si="53"/>
        <v>2.5086726677760459E-2</v>
      </c>
      <c r="H680" s="11">
        <f t="shared" si="54"/>
        <v>2.1648975938046402E-2</v>
      </c>
      <c r="I680">
        <v>0</v>
      </c>
      <c r="J680">
        <v>0</v>
      </c>
      <c r="K680">
        <v>0</v>
      </c>
      <c r="L680">
        <v>0</v>
      </c>
    </row>
    <row r="681" spans="1:12">
      <c r="A681" t="s">
        <v>7</v>
      </c>
      <c r="B681" s="1">
        <v>43887</v>
      </c>
      <c r="C681">
        <v>0</v>
      </c>
      <c r="D681" s="11">
        <f t="shared" si="50"/>
        <v>0</v>
      </c>
      <c r="E681" s="11">
        <f t="shared" si="51"/>
        <v>0</v>
      </c>
      <c r="F681" s="11">
        <f t="shared" si="52"/>
        <v>0</v>
      </c>
      <c r="G681" s="11">
        <f t="shared" si="53"/>
        <v>0</v>
      </c>
      <c r="H681" s="11">
        <f t="shared" si="54"/>
        <v>0</v>
      </c>
      <c r="I681">
        <v>0</v>
      </c>
      <c r="J681">
        <v>0</v>
      </c>
      <c r="K681">
        <v>0</v>
      </c>
      <c r="L681">
        <v>0</v>
      </c>
    </row>
    <row r="682" spans="1:12">
      <c r="A682" t="s">
        <v>7</v>
      </c>
      <c r="B682" s="1">
        <v>43886</v>
      </c>
      <c r="C682">
        <v>0</v>
      </c>
      <c r="D682" s="11">
        <f t="shared" si="50"/>
        <v>0</v>
      </c>
      <c r="E682" s="11">
        <f t="shared" si="51"/>
        <v>0</v>
      </c>
      <c r="F682" s="11">
        <f t="shared" si="52"/>
        <v>0</v>
      </c>
      <c r="G682" s="11">
        <f t="shared" si="53"/>
        <v>0</v>
      </c>
      <c r="H682" s="11">
        <f t="shared" si="54"/>
        <v>0</v>
      </c>
      <c r="I682">
        <v>0</v>
      </c>
      <c r="J682">
        <v>0</v>
      </c>
      <c r="K682">
        <v>0</v>
      </c>
      <c r="L682">
        <v>0</v>
      </c>
    </row>
    <row r="683" spans="1:12">
      <c r="A683" t="s">
        <v>7</v>
      </c>
      <c r="B683" s="1">
        <v>43885</v>
      </c>
      <c r="C683">
        <v>0</v>
      </c>
      <c r="D683" s="11">
        <f t="shared" si="50"/>
        <v>0</v>
      </c>
      <c r="E683" s="11">
        <f t="shared" si="51"/>
        <v>0</v>
      </c>
      <c r="F683" s="11">
        <f t="shared" si="52"/>
        <v>0</v>
      </c>
      <c r="G683" s="11">
        <f t="shared" si="53"/>
        <v>0</v>
      </c>
      <c r="H683" s="11">
        <f t="shared" si="54"/>
        <v>0</v>
      </c>
      <c r="I683">
        <v>0</v>
      </c>
      <c r="J683">
        <v>0</v>
      </c>
      <c r="K683">
        <v>0</v>
      </c>
      <c r="L683">
        <v>0</v>
      </c>
    </row>
    <row r="684" spans="1:12">
      <c r="A684" t="s">
        <v>7</v>
      </c>
      <c r="B684" s="1">
        <v>43884</v>
      </c>
      <c r="C684">
        <v>0</v>
      </c>
      <c r="D684" s="11">
        <f t="shared" si="50"/>
        <v>0</v>
      </c>
      <c r="E684" s="11">
        <f t="shared" si="51"/>
        <v>0</v>
      </c>
      <c r="F684" s="11">
        <f t="shared" si="52"/>
        <v>0</v>
      </c>
      <c r="G684" s="11">
        <f t="shared" si="53"/>
        <v>0</v>
      </c>
      <c r="H684" s="11">
        <f t="shared" si="54"/>
        <v>0</v>
      </c>
      <c r="I684">
        <v>0</v>
      </c>
      <c r="J684">
        <v>0</v>
      </c>
      <c r="K684">
        <v>0</v>
      </c>
      <c r="L684">
        <v>0</v>
      </c>
    </row>
    <row r="685" spans="1:12">
      <c r="A685" t="s">
        <v>7</v>
      </c>
      <c r="B685" s="1">
        <v>43883</v>
      </c>
      <c r="C685">
        <v>0</v>
      </c>
      <c r="D685" s="11">
        <f t="shared" si="50"/>
        <v>0</v>
      </c>
      <c r="E685" s="11">
        <f t="shared" si="51"/>
        <v>0</v>
      </c>
      <c r="F685" s="11">
        <f t="shared" si="52"/>
        <v>0</v>
      </c>
      <c r="G685" s="11">
        <f t="shared" si="53"/>
        <v>0</v>
      </c>
      <c r="H685" s="11">
        <f t="shared" si="54"/>
        <v>0</v>
      </c>
      <c r="I685">
        <v>0</v>
      </c>
      <c r="J685">
        <v>0</v>
      </c>
      <c r="K685">
        <v>0</v>
      </c>
      <c r="L685">
        <v>0</v>
      </c>
    </row>
    <row r="686" spans="1:12">
      <c r="A686" t="s">
        <v>7</v>
      </c>
      <c r="B686" s="1">
        <v>43882</v>
      </c>
      <c r="C686">
        <v>0</v>
      </c>
      <c r="D686" s="11">
        <f t="shared" si="50"/>
        <v>0</v>
      </c>
      <c r="E686" s="11">
        <f t="shared" si="51"/>
        <v>0</v>
      </c>
      <c r="F686" s="11">
        <f t="shared" si="52"/>
        <v>0</v>
      </c>
      <c r="G686" s="11">
        <f t="shared" si="53"/>
        <v>0</v>
      </c>
      <c r="H686" s="11">
        <f t="shared" si="54"/>
        <v>0</v>
      </c>
      <c r="I686">
        <v>0</v>
      </c>
      <c r="J686">
        <v>0</v>
      </c>
      <c r="K686">
        <v>0</v>
      </c>
      <c r="L686">
        <v>0</v>
      </c>
    </row>
    <row r="687" spans="1:12">
      <c r="A687" t="s">
        <v>7</v>
      </c>
      <c r="B687" s="1">
        <v>43881</v>
      </c>
      <c r="C687">
        <v>0</v>
      </c>
      <c r="D687" s="11">
        <f t="shared" si="50"/>
        <v>0</v>
      </c>
      <c r="E687" s="11">
        <f t="shared" si="51"/>
        <v>0</v>
      </c>
      <c r="F687" s="11">
        <f t="shared" si="52"/>
        <v>0</v>
      </c>
      <c r="G687" s="11">
        <f t="shared" si="53"/>
        <v>0</v>
      </c>
      <c r="H687" s="11">
        <f t="shared" si="54"/>
        <v>0</v>
      </c>
      <c r="I687">
        <v>0</v>
      </c>
      <c r="J687">
        <v>0</v>
      </c>
      <c r="K687">
        <v>0</v>
      </c>
      <c r="L687">
        <v>0</v>
      </c>
    </row>
    <row r="688" spans="1:12">
      <c r="A688" t="s">
        <v>7</v>
      </c>
      <c r="B688" s="1">
        <v>43880</v>
      </c>
      <c r="C688">
        <v>0</v>
      </c>
      <c r="D688" s="11">
        <f t="shared" si="50"/>
        <v>0</v>
      </c>
      <c r="E688" s="11">
        <f t="shared" si="51"/>
        <v>0</v>
      </c>
      <c r="F688" s="11">
        <f t="shared" si="52"/>
        <v>0</v>
      </c>
      <c r="G688" s="11">
        <f t="shared" si="53"/>
        <v>0</v>
      </c>
      <c r="H688" s="11">
        <f t="shared" si="54"/>
        <v>0</v>
      </c>
      <c r="I688">
        <v>0</v>
      </c>
      <c r="J688">
        <v>0</v>
      </c>
      <c r="K688">
        <v>0</v>
      </c>
      <c r="L688">
        <v>0</v>
      </c>
    </row>
    <row r="689" spans="1:12">
      <c r="A689" t="s">
        <v>7</v>
      </c>
      <c r="B689" s="1">
        <v>43879</v>
      </c>
      <c r="C689">
        <v>0</v>
      </c>
      <c r="D689" s="11">
        <f t="shared" si="50"/>
        <v>0</v>
      </c>
      <c r="E689" s="11">
        <f t="shared" si="51"/>
        <v>0</v>
      </c>
      <c r="F689" s="11">
        <f t="shared" si="52"/>
        <v>0</v>
      </c>
      <c r="G689" s="11">
        <f t="shared" si="53"/>
        <v>0</v>
      </c>
      <c r="H689" s="11">
        <f t="shared" si="54"/>
        <v>0</v>
      </c>
      <c r="I689">
        <v>0</v>
      </c>
      <c r="J689">
        <v>0</v>
      </c>
      <c r="K689">
        <v>0</v>
      </c>
      <c r="L689">
        <v>0</v>
      </c>
    </row>
    <row r="690" spans="1:12">
      <c r="A690" t="s">
        <v>7</v>
      </c>
      <c r="B690" s="1">
        <v>43878</v>
      </c>
      <c r="C690">
        <v>0</v>
      </c>
      <c r="D690" s="11">
        <f t="shared" si="50"/>
        <v>0</v>
      </c>
      <c r="E690" s="11">
        <f t="shared" si="51"/>
        <v>0</v>
      </c>
      <c r="F690" s="11">
        <f t="shared" si="52"/>
        <v>0</v>
      </c>
      <c r="G690" s="11">
        <f t="shared" si="53"/>
        <v>0</v>
      </c>
      <c r="H690" s="11">
        <f t="shared" si="54"/>
        <v>0</v>
      </c>
      <c r="I690">
        <v>0</v>
      </c>
      <c r="J690">
        <v>0</v>
      </c>
      <c r="K690">
        <v>0</v>
      </c>
      <c r="L690">
        <v>0</v>
      </c>
    </row>
    <row r="691" spans="1:12">
      <c r="A691" t="s">
        <v>7</v>
      </c>
      <c r="B691" s="1">
        <v>43877</v>
      </c>
      <c r="C691">
        <v>0</v>
      </c>
      <c r="D691" s="11">
        <f t="shared" si="50"/>
        <v>0</v>
      </c>
      <c r="E691" s="11">
        <f t="shared" si="51"/>
        <v>0</v>
      </c>
      <c r="F691" s="11">
        <f t="shared" si="52"/>
        <v>0</v>
      </c>
      <c r="G691" s="11">
        <f t="shared" si="53"/>
        <v>0</v>
      </c>
      <c r="H691" s="11">
        <f t="shared" si="54"/>
        <v>0</v>
      </c>
      <c r="I691">
        <v>0</v>
      </c>
      <c r="J691">
        <v>0</v>
      </c>
      <c r="K691">
        <v>0</v>
      </c>
      <c r="L691">
        <v>0</v>
      </c>
    </row>
    <row r="692" spans="1:12">
      <c r="A692" t="s">
        <v>7</v>
      </c>
      <c r="B692" s="1">
        <v>43876</v>
      </c>
      <c r="C692">
        <v>0</v>
      </c>
      <c r="D692" s="11">
        <f t="shared" si="50"/>
        <v>0</v>
      </c>
      <c r="E692" s="11">
        <f t="shared" si="51"/>
        <v>0</v>
      </c>
      <c r="F692" s="11">
        <f t="shared" si="52"/>
        <v>0</v>
      </c>
      <c r="G692" s="11">
        <f t="shared" si="53"/>
        <v>0</v>
      </c>
      <c r="H692" s="11">
        <f t="shared" si="54"/>
        <v>0</v>
      </c>
      <c r="I692">
        <v>0</v>
      </c>
      <c r="J692">
        <v>0</v>
      </c>
      <c r="K692">
        <v>0</v>
      </c>
      <c r="L692">
        <v>0</v>
      </c>
    </row>
    <row r="693" spans="1:12">
      <c r="A693" t="s">
        <v>7</v>
      </c>
      <c r="B693" s="1">
        <v>43875</v>
      </c>
      <c r="C693">
        <v>0</v>
      </c>
      <c r="D693" s="11">
        <f t="shared" si="50"/>
        <v>0</v>
      </c>
      <c r="E693" s="11">
        <f t="shared" si="51"/>
        <v>0</v>
      </c>
      <c r="F693" s="11">
        <f t="shared" si="52"/>
        <v>0</v>
      </c>
      <c r="G693" s="11">
        <f t="shared" si="53"/>
        <v>0</v>
      </c>
      <c r="H693" s="11">
        <f t="shared" si="54"/>
        <v>0</v>
      </c>
      <c r="I693">
        <v>0</v>
      </c>
      <c r="J693">
        <v>0</v>
      </c>
      <c r="K693">
        <v>0</v>
      </c>
      <c r="L693">
        <v>0</v>
      </c>
    </row>
    <row r="694" spans="1:12">
      <c r="A694" t="s">
        <v>7</v>
      </c>
      <c r="B694" s="1">
        <v>43874</v>
      </c>
      <c r="C694">
        <v>0</v>
      </c>
      <c r="D694" s="11">
        <f t="shared" si="50"/>
        <v>0</v>
      </c>
      <c r="E694" s="11">
        <f t="shared" si="51"/>
        <v>0</v>
      </c>
      <c r="F694" s="11">
        <f t="shared" si="52"/>
        <v>0</v>
      </c>
      <c r="G694" s="11">
        <f t="shared" si="53"/>
        <v>0</v>
      </c>
      <c r="H694" s="11">
        <f t="shared" si="54"/>
        <v>0</v>
      </c>
      <c r="I694">
        <v>0</v>
      </c>
      <c r="J694">
        <v>0</v>
      </c>
      <c r="K694">
        <v>0</v>
      </c>
      <c r="L694">
        <v>0</v>
      </c>
    </row>
    <row r="695" spans="1:12">
      <c r="A695" t="s">
        <v>8</v>
      </c>
      <c r="B695" s="1">
        <v>43972</v>
      </c>
      <c r="C695">
        <v>473</v>
      </c>
      <c r="D695" s="11">
        <f t="shared" si="50"/>
        <v>387.62317377923944</v>
      </c>
      <c r="E695" s="11">
        <f t="shared" si="51"/>
        <v>520.13337837185736</v>
      </c>
      <c r="F695" s="11">
        <f t="shared" si="52"/>
        <v>146.42229280985893</v>
      </c>
      <c r="G695" s="11">
        <f t="shared" si="53"/>
        <v>334.97656890885861</v>
      </c>
      <c r="H695" s="11">
        <f t="shared" si="54"/>
        <v>261.2073046727258</v>
      </c>
      <c r="I695">
        <v>496.20000000000005</v>
      </c>
      <c r="J695">
        <v>1</v>
      </c>
      <c r="K695">
        <v>2066</v>
      </c>
      <c r="L695">
        <v>0</v>
      </c>
    </row>
    <row r="696" spans="1:12">
      <c r="A696" t="s">
        <v>8</v>
      </c>
      <c r="B696" s="1">
        <v>43971</v>
      </c>
      <c r="C696">
        <v>473</v>
      </c>
      <c r="D696" s="11">
        <f t="shared" si="50"/>
        <v>387.62317377923944</v>
      </c>
      <c r="E696" s="11">
        <f t="shared" si="51"/>
        <v>520.13337837185736</v>
      </c>
      <c r="F696" s="11">
        <f t="shared" si="52"/>
        <v>146.42229280985893</v>
      </c>
      <c r="G696" s="11">
        <f t="shared" si="53"/>
        <v>334.97656890885861</v>
      </c>
      <c r="H696" s="11">
        <f t="shared" si="54"/>
        <v>261.2073046727258</v>
      </c>
      <c r="I696">
        <v>496.20000000000005</v>
      </c>
      <c r="J696">
        <v>3</v>
      </c>
      <c r="K696">
        <v>2065</v>
      </c>
      <c r="L696">
        <v>0</v>
      </c>
    </row>
    <row r="697" spans="1:12">
      <c r="A697" t="s">
        <v>8</v>
      </c>
      <c r="B697" s="1">
        <v>43970</v>
      </c>
      <c r="C697">
        <v>473</v>
      </c>
      <c r="D697" s="11">
        <f t="shared" si="50"/>
        <v>387.53211830031552</v>
      </c>
      <c r="E697" s="11">
        <f t="shared" si="51"/>
        <v>520.01119529025721</v>
      </c>
      <c r="F697" s="11">
        <f t="shared" si="52"/>
        <v>146.38789715733137</v>
      </c>
      <c r="G697" s="11">
        <f t="shared" si="53"/>
        <v>334.89788049708767</v>
      </c>
      <c r="H697" s="11">
        <f t="shared" si="54"/>
        <v>261.14594519312215</v>
      </c>
      <c r="I697">
        <v>496.20000000000005</v>
      </c>
      <c r="J697">
        <v>27</v>
      </c>
      <c r="K697">
        <v>2062</v>
      </c>
      <c r="L697">
        <v>7</v>
      </c>
    </row>
    <row r="698" spans="1:12">
      <c r="A698" t="s">
        <v>8</v>
      </c>
      <c r="B698" s="1">
        <v>43969</v>
      </c>
      <c r="C698">
        <v>466</v>
      </c>
      <c r="D698" s="11">
        <f t="shared" si="50"/>
        <v>385.40749045875674</v>
      </c>
      <c r="E698" s="11">
        <f t="shared" si="51"/>
        <v>517.16025671958687</v>
      </c>
      <c r="F698" s="11">
        <f t="shared" si="52"/>
        <v>145.5853319316881</v>
      </c>
      <c r="G698" s="11">
        <f t="shared" si="53"/>
        <v>333.06181755576591</v>
      </c>
      <c r="H698" s="11">
        <f t="shared" si="54"/>
        <v>259.71422400237037</v>
      </c>
      <c r="I698">
        <v>488.8</v>
      </c>
      <c r="J698">
        <v>129</v>
      </c>
      <c r="K698">
        <v>2035</v>
      </c>
      <c r="L698">
        <v>15</v>
      </c>
    </row>
    <row r="699" spans="1:12">
      <c r="A699" t="s">
        <v>8</v>
      </c>
      <c r="B699" s="1">
        <v>43968</v>
      </c>
      <c r="C699">
        <v>451</v>
      </c>
      <c r="D699" s="11">
        <f t="shared" si="50"/>
        <v>380.88506833886743</v>
      </c>
      <c r="E699" s="11">
        <f t="shared" si="51"/>
        <v>511.0918303334459</v>
      </c>
      <c r="F699" s="11">
        <f t="shared" si="52"/>
        <v>143.87701452281888</v>
      </c>
      <c r="G699" s="11">
        <f t="shared" si="53"/>
        <v>329.15362643780963</v>
      </c>
      <c r="H699" s="11">
        <f t="shared" si="54"/>
        <v>256.66670318205587</v>
      </c>
      <c r="I699">
        <v>473.1</v>
      </c>
      <c r="J699">
        <v>49</v>
      </c>
      <c r="K699">
        <v>1906</v>
      </c>
      <c r="L699">
        <v>6</v>
      </c>
    </row>
    <row r="700" spans="1:12">
      <c r="A700" t="s">
        <v>8</v>
      </c>
      <c r="B700" s="1">
        <v>43967</v>
      </c>
      <c r="C700">
        <v>445</v>
      </c>
      <c r="D700" s="11">
        <f t="shared" si="50"/>
        <v>377.51601561868142</v>
      </c>
      <c r="E700" s="11">
        <f t="shared" si="51"/>
        <v>506.5710563142402</v>
      </c>
      <c r="F700" s="11">
        <f t="shared" si="52"/>
        <v>142.60437537929883</v>
      </c>
      <c r="G700" s="11">
        <f t="shared" si="53"/>
        <v>326.24215520228512</v>
      </c>
      <c r="H700" s="11">
        <f t="shared" si="54"/>
        <v>254.39640243672093</v>
      </c>
      <c r="I700">
        <v>466.8</v>
      </c>
      <c r="J700">
        <v>145</v>
      </c>
      <c r="K700">
        <v>1857</v>
      </c>
      <c r="L700">
        <v>20</v>
      </c>
    </row>
    <row r="701" spans="1:12">
      <c r="A701" t="s">
        <v>8</v>
      </c>
      <c r="B701" s="1">
        <v>43966</v>
      </c>
      <c r="C701">
        <v>425</v>
      </c>
      <c r="D701" s="11">
        <f t="shared" si="50"/>
        <v>372.78113071463622</v>
      </c>
      <c r="E701" s="11">
        <f t="shared" si="51"/>
        <v>500.21753607103216</v>
      </c>
      <c r="F701" s="11">
        <f t="shared" si="52"/>
        <v>140.81580144786528</v>
      </c>
      <c r="G701" s="11">
        <f t="shared" si="53"/>
        <v>322.15035779019667</v>
      </c>
      <c r="H701" s="11">
        <f t="shared" si="54"/>
        <v>251.2057094973313</v>
      </c>
      <c r="I701">
        <v>445.8</v>
      </c>
      <c r="J701">
        <v>114</v>
      </c>
      <c r="K701">
        <v>1712</v>
      </c>
      <c r="L701">
        <v>17</v>
      </c>
    </row>
    <row r="702" spans="1:12">
      <c r="A702" t="s">
        <v>8</v>
      </c>
      <c r="B702" s="1">
        <v>43965</v>
      </c>
      <c r="C702">
        <v>408</v>
      </c>
      <c r="D702" s="11">
        <f t="shared" si="50"/>
        <v>367.53026476335532</v>
      </c>
      <c r="E702" s="11">
        <f t="shared" si="51"/>
        <v>493.17164503208994</v>
      </c>
      <c r="F702" s="11">
        <f t="shared" si="52"/>
        <v>138.83231881877549</v>
      </c>
      <c r="G702" s="11">
        <f t="shared" si="53"/>
        <v>317.61265937807292</v>
      </c>
      <c r="H702" s="11">
        <f t="shared" si="54"/>
        <v>247.66731284018763</v>
      </c>
      <c r="I702">
        <v>428</v>
      </c>
      <c r="J702">
        <v>57</v>
      </c>
      <c r="K702">
        <v>1598</v>
      </c>
      <c r="L702">
        <v>14</v>
      </c>
    </row>
    <row r="703" spans="1:12">
      <c r="A703" t="s">
        <v>8</v>
      </c>
      <c r="B703" s="1">
        <v>43964</v>
      </c>
      <c r="C703">
        <v>394</v>
      </c>
      <c r="D703" s="11">
        <f t="shared" si="50"/>
        <v>363.88804560639744</v>
      </c>
      <c r="E703" s="11">
        <f t="shared" si="51"/>
        <v>488.28432176808377</v>
      </c>
      <c r="F703" s="11">
        <f t="shared" si="52"/>
        <v>137.45649271767277</v>
      </c>
      <c r="G703" s="11">
        <f t="shared" si="53"/>
        <v>314.46512290723564</v>
      </c>
      <c r="H703" s="11">
        <f t="shared" si="54"/>
        <v>245.21293365604177</v>
      </c>
      <c r="I703">
        <v>413.3</v>
      </c>
      <c r="J703">
        <v>69</v>
      </c>
      <c r="K703">
        <v>1541</v>
      </c>
      <c r="L703">
        <v>10</v>
      </c>
    </row>
    <row r="704" spans="1:12">
      <c r="A704" t="s">
        <v>8</v>
      </c>
      <c r="B704" s="1">
        <v>43963</v>
      </c>
      <c r="C704">
        <v>384</v>
      </c>
      <c r="D704" s="11">
        <f t="shared" si="50"/>
        <v>359.69949357589593</v>
      </c>
      <c r="E704" s="11">
        <f t="shared" si="51"/>
        <v>482.66390001447667</v>
      </c>
      <c r="F704" s="11">
        <f t="shared" si="52"/>
        <v>135.87429270140461</v>
      </c>
      <c r="G704" s="11">
        <f t="shared" si="53"/>
        <v>310.84545596577271</v>
      </c>
      <c r="H704" s="11">
        <f t="shared" si="54"/>
        <v>242.39039759427399</v>
      </c>
      <c r="I704">
        <v>402.8</v>
      </c>
      <c r="J704">
        <v>64</v>
      </c>
      <c r="K704">
        <v>1472</v>
      </c>
      <c r="L704">
        <v>13</v>
      </c>
    </row>
    <row r="705" spans="1:12">
      <c r="A705" t="s">
        <v>8</v>
      </c>
      <c r="B705" s="1">
        <v>43962</v>
      </c>
      <c r="C705">
        <v>371</v>
      </c>
      <c r="D705" s="11">
        <f t="shared" si="50"/>
        <v>355.54129337170235</v>
      </c>
      <c r="E705" s="11">
        <f t="shared" si="51"/>
        <v>477.08420595473626</v>
      </c>
      <c r="F705" s="11">
        <f t="shared" si="52"/>
        <v>134.30355790264565</v>
      </c>
      <c r="G705" s="11">
        <f t="shared" si="53"/>
        <v>307.25201849490014</v>
      </c>
      <c r="H705" s="11">
        <f t="shared" si="54"/>
        <v>239.5883146923741</v>
      </c>
      <c r="I705">
        <v>389.20000000000005</v>
      </c>
      <c r="J705">
        <v>63</v>
      </c>
      <c r="K705">
        <v>1408</v>
      </c>
      <c r="L705">
        <v>12</v>
      </c>
    </row>
    <row r="706" spans="1:12">
      <c r="A706" t="s">
        <v>8</v>
      </c>
      <c r="B706" s="1">
        <v>43961</v>
      </c>
      <c r="C706">
        <v>359</v>
      </c>
      <c r="D706" s="11">
        <f t="shared" ref="D706:D769" si="55">SUMIFS(CasesHB,HB,"Wales",SpecDate,B706)*SUMIFS(Pop,Area,A706)</f>
        <v>350.38148289934543</v>
      </c>
      <c r="E706" s="11">
        <f t="shared" ref="E706:E769" si="56">SUMIFS(CasesHB,HB,"Wales",SpecDate,B706)*SUMIFS(AreaKm2,Area,A706)</f>
        <v>470.1604979973942</v>
      </c>
      <c r="F706" s="11">
        <f t="shared" ref="F706:F769" si="57">SUMIFS(CasesHB,HB,"Wales",SpecDate,B706)*SUMIFS(PopKm2,Area,A706)</f>
        <v>132.35447092608345</v>
      </c>
      <c r="G706" s="11">
        <f t="shared" ref="G706:G769" si="58">SUMIFS(CasesHB,HB,"Wales",SpecDate,B706)*SUMIFS(PopKm2SRT,Area,A706)</f>
        <v>302.79300849454734</v>
      </c>
      <c r="H706" s="11">
        <f t="shared" ref="H706:H769" si="59">SUMIFS(CasesHB,HB,"Wales",SpecDate,B706)*SUMIFS(PopSRTKm2,Area,A706)</f>
        <v>236.11127751483411</v>
      </c>
      <c r="I706">
        <v>376.6</v>
      </c>
      <c r="J706">
        <v>27</v>
      </c>
      <c r="K706">
        <v>1345</v>
      </c>
      <c r="L706">
        <v>3</v>
      </c>
    </row>
    <row r="707" spans="1:12">
      <c r="A707" t="s">
        <v>8</v>
      </c>
      <c r="B707" s="1">
        <v>43960</v>
      </c>
      <c r="C707">
        <v>356</v>
      </c>
      <c r="D707" s="11">
        <f t="shared" si="55"/>
        <v>347.37665209485516</v>
      </c>
      <c r="E707" s="11">
        <f t="shared" si="56"/>
        <v>466.12845630458906</v>
      </c>
      <c r="F707" s="11">
        <f t="shared" si="57"/>
        <v>131.21941439267368</v>
      </c>
      <c r="G707" s="11">
        <f t="shared" si="58"/>
        <v>300.19629090610658</v>
      </c>
      <c r="H707" s="11">
        <f t="shared" si="59"/>
        <v>234.08641468791376</v>
      </c>
      <c r="I707">
        <v>373.40000000000003</v>
      </c>
      <c r="J707">
        <v>29</v>
      </c>
      <c r="K707">
        <v>1318</v>
      </c>
      <c r="L707">
        <v>5</v>
      </c>
    </row>
    <row r="708" spans="1:12">
      <c r="A708" t="s">
        <v>8</v>
      </c>
      <c r="B708" s="1">
        <v>43959</v>
      </c>
      <c r="C708">
        <v>351</v>
      </c>
      <c r="D708" s="11">
        <f t="shared" si="55"/>
        <v>343.61302563266537</v>
      </c>
      <c r="E708" s="11">
        <f t="shared" si="56"/>
        <v>461.07822226511604</v>
      </c>
      <c r="F708" s="11">
        <f t="shared" si="57"/>
        <v>129.79772742153418</v>
      </c>
      <c r="G708" s="11">
        <f t="shared" si="58"/>
        <v>296.94383655290801</v>
      </c>
      <c r="H708" s="11">
        <f t="shared" si="59"/>
        <v>231.55022286429633</v>
      </c>
      <c r="I708">
        <v>368.20000000000005</v>
      </c>
      <c r="J708">
        <v>36</v>
      </c>
      <c r="K708">
        <v>1289</v>
      </c>
      <c r="L708">
        <v>7</v>
      </c>
    </row>
    <row r="709" spans="1:12">
      <c r="A709" t="s">
        <v>8</v>
      </c>
      <c r="B709" s="1">
        <v>43958</v>
      </c>
      <c r="C709">
        <v>344</v>
      </c>
      <c r="D709" s="11">
        <f t="shared" si="55"/>
        <v>340.57784300186717</v>
      </c>
      <c r="E709" s="11">
        <f t="shared" si="56"/>
        <v>457.0054528784442</v>
      </c>
      <c r="F709" s="11">
        <f t="shared" si="57"/>
        <v>128.65120567061524</v>
      </c>
      <c r="G709" s="11">
        <f t="shared" si="58"/>
        <v>294.32088949387696</v>
      </c>
      <c r="H709" s="11">
        <f t="shared" si="59"/>
        <v>229.50490687750809</v>
      </c>
      <c r="I709">
        <v>360.90000000000003</v>
      </c>
      <c r="J709">
        <v>73</v>
      </c>
      <c r="K709">
        <v>1253</v>
      </c>
      <c r="L709">
        <v>13</v>
      </c>
    </row>
    <row r="710" spans="1:12">
      <c r="A710" t="s">
        <v>8</v>
      </c>
      <c r="B710" s="1">
        <v>43957</v>
      </c>
      <c r="C710">
        <v>331</v>
      </c>
      <c r="D710" s="11">
        <f t="shared" si="55"/>
        <v>335.56979166105015</v>
      </c>
      <c r="E710" s="11">
        <f t="shared" si="56"/>
        <v>450.2853833904357</v>
      </c>
      <c r="F710" s="11">
        <f t="shared" si="57"/>
        <v>126.75944478159897</v>
      </c>
      <c r="G710" s="11">
        <f t="shared" si="58"/>
        <v>289.99302684647569</v>
      </c>
      <c r="H710" s="11">
        <f t="shared" si="59"/>
        <v>226.1301354993075</v>
      </c>
      <c r="I710">
        <v>347.20000000000005</v>
      </c>
      <c r="J710">
        <v>106</v>
      </c>
      <c r="K710">
        <v>1180</v>
      </c>
      <c r="L710">
        <v>17</v>
      </c>
    </row>
    <row r="711" spans="1:12">
      <c r="A711" t="s">
        <v>8</v>
      </c>
      <c r="B711" s="1">
        <v>43956</v>
      </c>
      <c r="C711">
        <v>314</v>
      </c>
      <c r="D711" s="11">
        <f t="shared" si="55"/>
        <v>330.56174032023307</v>
      </c>
      <c r="E711" s="11">
        <f t="shared" si="56"/>
        <v>443.56531390242725</v>
      </c>
      <c r="F711" s="11">
        <f t="shared" si="57"/>
        <v>124.8676838925827</v>
      </c>
      <c r="G711" s="11">
        <f t="shared" si="58"/>
        <v>285.66516419907441</v>
      </c>
      <c r="H711" s="11">
        <f t="shared" si="59"/>
        <v>222.75536412110691</v>
      </c>
      <c r="I711">
        <v>329.40000000000003</v>
      </c>
      <c r="J711">
        <v>58</v>
      </c>
      <c r="K711">
        <v>1074</v>
      </c>
      <c r="L711">
        <v>11</v>
      </c>
    </row>
    <row r="712" spans="1:12">
      <c r="A712" t="s">
        <v>8</v>
      </c>
      <c r="B712" s="1">
        <v>43955</v>
      </c>
      <c r="C712">
        <v>303</v>
      </c>
      <c r="D712" s="11">
        <f t="shared" si="55"/>
        <v>325.73579993726395</v>
      </c>
      <c r="E712" s="11">
        <f t="shared" si="56"/>
        <v>437.08961057761906</v>
      </c>
      <c r="F712" s="11">
        <f t="shared" si="57"/>
        <v>123.04471430862158</v>
      </c>
      <c r="G712" s="11">
        <f t="shared" si="58"/>
        <v>281.49467837521502</v>
      </c>
      <c r="H712" s="11">
        <f t="shared" si="59"/>
        <v>219.50331170211362</v>
      </c>
      <c r="I712">
        <v>317.8</v>
      </c>
      <c r="J712">
        <v>44</v>
      </c>
      <c r="K712">
        <v>1016</v>
      </c>
      <c r="L712">
        <v>7</v>
      </c>
    </row>
    <row r="713" spans="1:12">
      <c r="A713" t="s">
        <v>8</v>
      </c>
      <c r="B713" s="1">
        <v>43954</v>
      </c>
      <c r="C713">
        <v>296</v>
      </c>
      <c r="D713" s="11">
        <f t="shared" si="55"/>
        <v>321.85076616984225</v>
      </c>
      <c r="E713" s="11">
        <f t="shared" si="56"/>
        <v>431.87646576267912</v>
      </c>
      <c r="F713" s="11">
        <f t="shared" si="57"/>
        <v>121.57716646744532</v>
      </c>
      <c r="G713" s="11">
        <f t="shared" si="58"/>
        <v>278.13730613965521</v>
      </c>
      <c r="H713" s="11">
        <f t="shared" si="59"/>
        <v>216.88530723902468</v>
      </c>
      <c r="I713">
        <v>310.5</v>
      </c>
      <c r="J713">
        <v>17</v>
      </c>
      <c r="K713">
        <v>972</v>
      </c>
      <c r="L713">
        <v>5</v>
      </c>
    </row>
    <row r="714" spans="1:12">
      <c r="A714" t="s">
        <v>8</v>
      </c>
      <c r="B714" s="1">
        <v>43953</v>
      </c>
      <c r="C714">
        <v>291</v>
      </c>
      <c r="D714" s="11">
        <f t="shared" si="55"/>
        <v>318.99769449689188</v>
      </c>
      <c r="E714" s="11">
        <f t="shared" si="56"/>
        <v>428.04806253920765</v>
      </c>
      <c r="F714" s="11">
        <f t="shared" si="57"/>
        <v>120.49943602158152</v>
      </c>
      <c r="G714" s="11">
        <f t="shared" si="58"/>
        <v>275.67173590416604</v>
      </c>
      <c r="H714" s="11">
        <f t="shared" si="59"/>
        <v>214.96271021144372</v>
      </c>
      <c r="I714">
        <v>305.3</v>
      </c>
      <c r="J714">
        <v>23</v>
      </c>
      <c r="K714">
        <v>955</v>
      </c>
      <c r="L714">
        <v>5</v>
      </c>
    </row>
    <row r="715" spans="1:12">
      <c r="A715" t="s">
        <v>8</v>
      </c>
      <c r="B715" s="1">
        <v>43952</v>
      </c>
      <c r="C715">
        <v>286</v>
      </c>
      <c r="D715" s="11">
        <f t="shared" si="55"/>
        <v>313.92893950345888</v>
      </c>
      <c r="E715" s="11">
        <f t="shared" si="56"/>
        <v>421.24653766346569</v>
      </c>
      <c r="F715" s="11">
        <f t="shared" si="57"/>
        <v>118.58474469754687</v>
      </c>
      <c r="G715" s="11">
        <f t="shared" si="58"/>
        <v>271.29141431558412</v>
      </c>
      <c r="H715" s="11">
        <f t="shared" si="59"/>
        <v>211.54703251350739</v>
      </c>
      <c r="I715">
        <v>300</v>
      </c>
      <c r="J715">
        <v>44</v>
      </c>
      <c r="K715">
        <v>932</v>
      </c>
      <c r="L715">
        <v>4</v>
      </c>
    </row>
    <row r="716" spans="1:12">
      <c r="A716" t="s">
        <v>8</v>
      </c>
      <c r="B716" s="1">
        <v>43951</v>
      </c>
      <c r="C716">
        <v>282</v>
      </c>
      <c r="D716" s="11">
        <f t="shared" si="55"/>
        <v>309.13335094679775</v>
      </c>
      <c r="E716" s="11">
        <f t="shared" si="56"/>
        <v>414.81156203252425</v>
      </c>
      <c r="F716" s="11">
        <f t="shared" si="57"/>
        <v>116.77324033109493</v>
      </c>
      <c r="G716" s="11">
        <f t="shared" si="58"/>
        <v>267.14715796231502</v>
      </c>
      <c r="H716" s="11">
        <f t="shared" si="59"/>
        <v>208.31543325438196</v>
      </c>
      <c r="I716">
        <v>295.8</v>
      </c>
      <c r="J716">
        <v>40</v>
      </c>
      <c r="K716">
        <v>888</v>
      </c>
      <c r="L716">
        <v>13</v>
      </c>
    </row>
    <row r="717" spans="1:12">
      <c r="A717" t="s">
        <v>8</v>
      </c>
      <c r="B717" s="1">
        <v>43950</v>
      </c>
      <c r="C717">
        <v>269</v>
      </c>
      <c r="D717" s="11">
        <f t="shared" si="55"/>
        <v>303.30580029566516</v>
      </c>
      <c r="E717" s="11">
        <f t="shared" si="56"/>
        <v>406.99184481011434</v>
      </c>
      <c r="F717" s="11">
        <f t="shared" si="57"/>
        <v>114.57191856933055</v>
      </c>
      <c r="G717" s="11">
        <f t="shared" si="58"/>
        <v>262.11109960897534</v>
      </c>
      <c r="H717" s="11">
        <f t="shared" si="59"/>
        <v>204.38842655974855</v>
      </c>
      <c r="I717">
        <v>282.2</v>
      </c>
      <c r="J717">
        <v>41</v>
      </c>
      <c r="K717">
        <v>848</v>
      </c>
      <c r="L717">
        <v>10</v>
      </c>
    </row>
    <row r="718" spans="1:12">
      <c r="A718" t="s">
        <v>8</v>
      </c>
      <c r="B718" s="1">
        <v>43949</v>
      </c>
      <c r="C718">
        <v>259</v>
      </c>
      <c r="D718" s="11">
        <f t="shared" si="55"/>
        <v>298.35845260746407</v>
      </c>
      <c r="E718" s="11">
        <f t="shared" si="56"/>
        <v>400.35323070983929</v>
      </c>
      <c r="F718" s="11">
        <f t="shared" si="57"/>
        <v>112.70308811533266</v>
      </c>
      <c r="G718" s="11">
        <f t="shared" si="58"/>
        <v>257.83569590275471</v>
      </c>
      <c r="H718" s="11">
        <f t="shared" si="59"/>
        <v>201.05456150128373</v>
      </c>
      <c r="I718">
        <v>271.7</v>
      </c>
      <c r="J718">
        <v>35</v>
      </c>
      <c r="K718">
        <v>807</v>
      </c>
      <c r="L718">
        <v>6</v>
      </c>
    </row>
    <row r="719" spans="1:12">
      <c r="A719" t="s">
        <v>8</v>
      </c>
      <c r="B719" s="1">
        <v>43948</v>
      </c>
      <c r="C719">
        <v>253</v>
      </c>
      <c r="D719" s="11">
        <f t="shared" si="55"/>
        <v>293.92708596649868</v>
      </c>
      <c r="E719" s="11">
        <f t="shared" si="56"/>
        <v>394.40698740529842</v>
      </c>
      <c r="F719" s="11">
        <f t="shared" si="57"/>
        <v>111.02916635899099</v>
      </c>
      <c r="G719" s="11">
        <f t="shared" si="58"/>
        <v>254.00619319656934</v>
      </c>
      <c r="H719" s="11">
        <f t="shared" si="59"/>
        <v>198.06840016057288</v>
      </c>
      <c r="I719">
        <v>265.40000000000003</v>
      </c>
      <c r="J719">
        <v>25</v>
      </c>
      <c r="K719">
        <v>772</v>
      </c>
      <c r="L719">
        <v>8</v>
      </c>
    </row>
    <row r="720" spans="1:12">
      <c r="A720" t="s">
        <v>8</v>
      </c>
      <c r="B720" s="1">
        <v>43947</v>
      </c>
      <c r="C720">
        <v>245</v>
      </c>
      <c r="D720" s="11">
        <f t="shared" si="55"/>
        <v>288.94938645198965</v>
      </c>
      <c r="E720" s="11">
        <f t="shared" si="56"/>
        <v>387.72764561115667</v>
      </c>
      <c r="F720" s="11">
        <f t="shared" si="57"/>
        <v>109.14887068748392</v>
      </c>
      <c r="G720" s="11">
        <f t="shared" si="58"/>
        <v>249.70456001975836</v>
      </c>
      <c r="H720" s="11">
        <f t="shared" si="59"/>
        <v>194.71408194224017</v>
      </c>
      <c r="I720">
        <v>257</v>
      </c>
      <c r="J720">
        <v>11</v>
      </c>
      <c r="K720">
        <v>747</v>
      </c>
      <c r="L720">
        <v>5</v>
      </c>
    </row>
    <row r="721" spans="1:12">
      <c r="A721" t="s">
        <v>8</v>
      </c>
      <c r="B721" s="1">
        <v>43946</v>
      </c>
      <c r="C721">
        <v>240</v>
      </c>
      <c r="D721" s="11">
        <f t="shared" si="55"/>
        <v>285.33751912133977</v>
      </c>
      <c r="E721" s="11">
        <f t="shared" si="56"/>
        <v>382.8810500410172</v>
      </c>
      <c r="F721" s="11">
        <f t="shared" si="57"/>
        <v>107.78450980389037</v>
      </c>
      <c r="G721" s="11">
        <f t="shared" si="58"/>
        <v>246.58325301951137</v>
      </c>
      <c r="H721" s="11">
        <f t="shared" si="59"/>
        <v>192.28015591796219</v>
      </c>
      <c r="I721">
        <v>251.8</v>
      </c>
      <c r="J721">
        <v>12</v>
      </c>
      <c r="K721">
        <v>736</v>
      </c>
      <c r="L721">
        <v>3</v>
      </c>
    </row>
    <row r="722" spans="1:12">
      <c r="A722" t="s">
        <v>8</v>
      </c>
      <c r="B722" s="1">
        <v>43945</v>
      </c>
      <c r="C722">
        <v>237</v>
      </c>
      <c r="D722" s="11">
        <f t="shared" si="55"/>
        <v>281.24002256976217</v>
      </c>
      <c r="E722" s="11">
        <f t="shared" si="56"/>
        <v>377.38281136901026</v>
      </c>
      <c r="F722" s="11">
        <f t="shared" si="57"/>
        <v>106.23670544014979</v>
      </c>
      <c r="G722" s="11">
        <f t="shared" si="58"/>
        <v>243.04227448981945</v>
      </c>
      <c r="H722" s="11">
        <f t="shared" si="59"/>
        <v>189.51897933579806</v>
      </c>
      <c r="I722">
        <v>248.60000000000002</v>
      </c>
      <c r="J722">
        <v>28</v>
      </c>
      <c r="K722">
        <v>724</v>
      </c>
      <c r="L722">
        <v>7</v>
      </c>
    </row>
    <row r="723" spans="1:12">
      <c r="A723" t="s">
        <v>8</v>
      </c>
      <c r="B723" s="1">
        <v>43944</v>
      </c>
      <c r="C723">
        <v>230</v>
      </c>
      <c r="D723" s="11">
        <f t="shared" si="55"/>
        <v>274.95719452400988</v>
      </c>
      <c r="E723" s="11">
        <f t="shared" si="56"/>
        <v>368.95217873859963</v>
      </c>
      <c r="F723" s="11">
        <f t="shared" si="57"/>
        <v>103.86340541574756</v>
      </c>
      <c r="G723" s="11">
        <f t="shared" si="58"/>
        <v>237.61277407762512</v>
      </c>
      <c r="H723" s="11">
        <f t="shared" si="59"/>
        <v>185.2851752431464</v>
      </c>
      <c r="I723">
        <v>241.3</v>
      </c>
      <c r="J723">
        <v>32</v>
      </c>
      <c r="K723">
        <v>696</v>
      </c>
      <c r="L723">
        <v>8</v>
      </c>
    </row>
    <row r="724" spans="1:12">
      <c r="A724" t="s">
        <v>8</v>
      </c>
      <c r="B724" s="1">
        <v>43943</v>
      </c>
      <c r="C724">
        <v>222</v>
      </c>
      <c r="D724" s="11">
        <f t="shared" si="55"/>
        <v>268.9475329150294</v>
      </c>
      <c r="E724" s="11">
        <f t="shared" si="56"/>
        <v>360.88809535298941</v>
      </c>
      <c r="F724" s="11">
        <f t="shared" si="57"/>
        <v>101.59329234892805</v>
      </c>
      <c r="G724" s="11">
        <f t="shared" si="58"/>
        <v>232.41933890074358</v>
      </c>
      <c r="H724" s="11">
        <f t="shared" si="59"/>
        <v>181.23544958930569</v>
      </c>
      <c r="I724">
        <v>232.9</v>
      </c>
      <c r="J724">
        <v>28</v>
      </c>
      <c r="K724">
        <v>664</v>
      </c>
      <c r="L724">
        <v>5</v>
      </c>
    </row>
    <row r="725" spans="1:12">
      <c r="A725" t="s">
        <v>8</v>
      </c>
      <c r="B725" s="1">
        <v>43942</v>
      </c>
      <c r="C725">
        <v>217</v>
      </c>
      <c r="D725" s="11">
        <f t="shared" si="55"/>
        <v>261.3292245117259</v>
      </c>
      <c r="E725" s="11">
        <f t="shared" si="56"/>
        <v>350.66544419244315</v>
      </c>
      <c r="F725" s="11">
        <f t="shared" si="57"/>
        <v>98.71552275412148</v>
      </c>
      <c r="G725" s="11">
        <f t="shared" si="58"/>
        <v>225.83574178257558</v>
      </c>
      <c r="H725" s="11">
        <f t="shared" si="59"/>
        <v>176.10170646246723</v>
      </c>
      <c r="I725">
        <v>227.60000000000002</v>
      </c>
      <c r="J725">
        <v>25</v>
      </c>
      <c r="K725">
        <v>636</v>
      </c>
      <c r="L725">
        <v>4</v>
      </c>
    </row>
    <row r="726" spans="1:12">
      <c r="A726" t="s">
        <v>8</v>
      </c>
      <c r="B726" s="1">
        <v>43941</v>
      </c>
      <c r="C726">
        <v>213</v>
      </c>
      <c r="D726" s="11">
        <f t="shared" si="55"/>
        <v>253.65021245580644</v>
      </c>
      <c r="E726" s="11">
        <f t="shared" si="56"/>
        <v>340.36133764416348</v>
      </c>
      <c r="F726" s="11">
        <f t="shared" si="57"/>
        <v>95.814822724296548</v>
      </c>
      <c r="G726" s="11">
        <f t="shared" si="58"/>
        <v>219.19968572322696</v>
      </c>
      <c r="H726" s="11">
        <f t="shared" si="59"/>
        <v>170.92705701589298</v>
      </c>
      <c r="I726">
        <v>223.4</v>
      </c>
      <c r="J726">
        <v>29</v>
      </c>
      <c r="K726">
        <v>611</v>
      </c>
      <c r="L726">
        <v>15</v>
      </c>
    </row>
    <row r="727" spans="1:12">
      <c r="A727" t="s">
        <v>8</v>
      </c>
      <c r="B727" s="1">
        <v>43940</v>
      </c>
      <c r="C727">
        <v>198</v>
      </c>
      <c r="D727" s="11">
        <f t="shared" si="55"/>
        <v>245.30346022111135</v>
      </c>
      <c r="E727" s="11">
        <f t="shared" si="56"/>
        <v>329.16122183081598</v>
      </c>
      <c r="F727" s="11">
        <f t="shared" si="57"/>
        <v>92.661887909269439</v>
      </c>
      <c r="G727" s="11">
        <f t="shared" si="58"/>
        <v>211.98658131089149</v>
      </c>
      <c r="H727" s="11">
        <f t="shared" si="59"/>
        <v>165.30243805222534</v>
      </c>
      <c r="I727">
        <v>207.70000000000002</v>
      </c>
      <c r="J727">
        <v>17</v>
      </c>
      <c r="K727">
        <v>582</v>
      </c>
      <c r="L727">
        <v>6</v>
      </c>
    </row>
    <row r="728" spans="1:12">
      <c r="A728" t="s">
        <v>8</v>
      </c>
      <c r="B728" s="1">
        <v>43939</v>
      </c>
      <c r="C728">
        <v>192</v>
      </c>
      <c r="D728" s="11">
        <f t="shared" si="55"/>
        <v>239.90083513829055</v>
      </c>
      <c r="E728" s="11">
        <f t="shared" si="56"/>
        <v>321.91169232254015</v>
      </c>
      <c r="F728" s="11">
        <f t="shared" si="57"/>
        <v>90.621079192633701</v>
      </c>
      <c r="G728" s="11">
        <f t="shared" si="58"/>
        <v>207.31773554581619</v>
      </c>
      <c r="H728" s="11">
        <f t="shared" si="59"/>
        <v>161.66177559574226</v>
      </c>
      <c r="I728">
        <v>201.4</v>
      </c>
      <c r="J728">
        <v>31</v>
      </c>
      <c r="K728">
        <v>565</v>
      </c>
      <c r="L728">
        <v>13</v>
      </c>
    </row>
    <row r="729" spans="1:12">
      <c r="A729" t="s">
        <v>8</v>
      </c>
      <c r="B729" s="1">
        <v>43938</v>
      </c>
      <c r="C729">
        <v>179</v>
      </c>
      <c r="D729" s="11">
        <f t="shared" si="55"/>
        <v>232.5253413454509</v>
      </c>
      <c r="E729" s="11">
        <f t="shared" si="56"/>
        <v>312.01486271292765</v>
      </c>
      <c r="F729" s="11">
        <f t="shared" si="57"/>
        <v>87.835031337900659</v>
      </c>
      <c r="G729" s="11">
        <f t="shared" si="58"/>
        <v>200.94397419237069</v>
      </c>
      <c r="H729" s="11">
        <f t="shared" si="59"/>
        <v>156.69165774784685</v>
      </c>
      <c r="I729">
        <v>187.8</v>
      </c>
      <c r="J729">
        <v>37</v>
      </c>
      <c r="K729">
        <v>534</v>
      </c>
      <c r="L729">
        <v>14</v>
      </c>
    </row>
    <row r="730" spans="1:12">
      <c r="A730" t="s">
        <v>8</v>
      </c>
      <c r="B730" s="1">
        <v>43937</v>
      </c>
      <c r="C730">
        <v>165</v>
      </c>
      <c r="D730" s="11">
        <f t="shared" si="55"/>
        <v>222.75205327428066</v>
      </c>
      <c r="E730" s="11">
        <f t="shared" si="56"/>
        <v>298.90054528784441</v>
      </c>
      <c r="F730" s="11">
        <f t="shared" si="57"/>
        <v>84.143231299941647</v>
      </c>
      <c r="G730" s="11">
        <f t="shared" si="58"/>
        <v>192.49808466229061</v>
      </c>
      <c r="H730" s="11">
        <f t="shared" si="59"/>
        <v>150.10574027038874</v>
      </c>
      <c r="I730">
        <v>173.10000000000002</v>
      </c>
      <c r="J730">
        <v>24</v>
      </c>
      <c r="K730">
        <v>497</v>
      </c>
      <c r="L730">
        <v>9</v>
      </c>
    </row>
    <row r="731" spans="1:12">
      <c r="A731" t="s">
        <v>8</v>
      </c>
      <c r="B731" s="1">
        <v>43936</v>
      </c>
      <c r="C731">
        <v>156</v>
      </c>
      <c r="D731" s="11">
        <f t="shared" si="55"/>
        <v>211.85574762971507</v>
      </c>
      <c r="E731" s="11">
        <f t="shared" si="56"/>
        <v>284.2793031896926</v>
      </c>
      <c r="F731" s="11">
        <f t="shared" si="57"/>
        <v>80.027218214142621</v>
      </c>
      <c r="G731" s="11">
        <f t="shared" si="58"/>
        <v>183.08170472036906</v>
      </c>
      <c r="H731" s="11">
        <f t="shared" si="59"/>
        <v>142.76305587781897</v>
      </c>
      <c r="I731">
        <v>163.60000000000002</v>
      </c>
      <c r="J731">
        <v>31</v>
      </c>
      <c r="K731">
        <v>473</v>
      </c>
      <c r="L731">
        <v>8</v>
      </c>
    </row>
    <row r="732" spans="1:12">
      <c r="A732" t="s">
        <v>8</v>
      </c>
      <c r="B732" s="1">
        <v>43935</v>
      </c>
      <c r="C732">
        <v>148</v>
      </c>
      <c r="D732" s="11">
        <f t="shared" si="55"/>
        <v>201.08084929038142</v>
      </c>
      <c r="E732" s="11">
        <f t="shared" si="56"/>
        <v>269.82097186700764</v>
      </c>
      <c r="F732" s="11">
        <f t="shared" si="57"/>
        <v>75.957065998380358</v>
      </c>
      <c r="G732" s="11">
        <f t="shared" si="58"/>
        <v>173.77024266080875</v>
      </c>
      <c r="H732" s="11">
        <f t="shared" si="59"/>
        <v>135.50218412472071</v>
      </c>
      <c r="I732">
        <v>155.30000000000001</v>
      </c>
      <c r="J732">
        <v>29</v>
      </c>
      <c r="K732">
        <v>442</v>
      </c>
      <c r="L732">
        <v>15</v>
      </c>
    </row>
    <row r="733" spans="1:12">
      <c r="A733" t="s">
        <v>8</v>
      </c>
      <c r="B733" s="1">
        <v>43934</v>
      </c>
      <c r="C733">
        <v>133</v>
      </c>
      <c r="D733" s="11">
        <f t="shared" si="55"/>
        <v>191.67178313490697</v>
      </c>
      <c r="E733" s="11">
        <f t="shared" si="56"/>
        <v>257.19538676832502</v>
      </c>
      <c r="F733" s="11">
        <f t="shared" si="57"/>
        <v>72.402848570531617</v>
      </c>
      <c r="G733" s="11">
        <f t="shared" si="58"/>
        <v>165.6391067778124</v>
      </c>
      <c r="H733" s="11">
        <f t="shared" si="59"/>
        <v>129.16170456567718</v>
      </c>
      <c r="I733">
        <v>139.5</v>
      </c>
      <c r="J733">
        <v>15</v>
      </c>
      <c r="K733">
        <v>413</v>
      </c>
      <c r="L733">
        <v>7</v>
      </c>
    </row>
    <row r="734" spans="1:12">
      <c r="A734" t="s">
        <v>8</v>
      </c>
      <c r="B734" s="1">
        <v>43933</v>
      </c>
      <c r="C734">
        <v>126</v>
      </c>
      <c r="D734" s="11">
        <f t="shared" si="55"/>
        <v>183.56784551067577</v>
      </c>
      <c r="E734" s="11">
        <f t="shared" si="56"/>
        <v>246.32109250591128</v>
      </c>
      <c r="F734" s="11">
        <f t="shared" si="57"/>
        <v>69.341635495578018</v>
      </c>
      <c r="G734" s="11">
        <f t="shared" si="58"/>
        <v>158.63583813019943</v>
      </c>
      <c r="H734" s="11">
        <f t="shared" si="59"/>
        <v>123.70071088095258</v>
      </c>
      <c r="I734">
        <v>132.20000000000002</v>
      </c>
      <c r="J734">
        <v>20</v>
      </c>
      <c r="K734">
        <v>398</v>
      </c>
      <c r="L734">
        <v>12</v>
      </c>
    </row>
    <row r="735" spans="1:12">
      <c r="A735" t="s">
        <v>8</v>
      </c>
      <c r="B735" s="1">
        <v>43932</v>
      </c>
      <c r="C735">
        <v>114</v>
      </c>
      <c r="D735" s="11">
        <f t="shared" si="55"/>
        <v>176.19235171783612</v>
      </c>
      <c r="E735" s="11">
        <f t="shared" si="56"/>
        <v>236.42426289629879</v>
      </c>
      <c r="F735" s="11">
        <f t="shared" si="57"/>
        <v>66.555587640844976</v>
      </c>
      <c r="G735" s="11">
        <f t="shared" si="58"/>
        <v>152.26207677675393</v>
      </c>
      <c r="H735" s="11">
        <f t="shared" si="59"/>
        <v>118.73059303305718</v>
      </c>
      <c r="I735">
        <v>119.60000000000001</v>
      </c>
      <c r="J735">
        <v>12</v>
      </c>
      <c r="K735">
        <v>378</v>
      </c>
      <c r="L735">
        <v>4</v>
      </c>
    </row>
    <row r="736" spans="1:12">
      <c r="A736" t="s">
        <v>8</v>
      </c>
      <c r="B736" s="1">
        <v>43931</v>
      </c>
      <c r="C736">
        <v>110</v>
      </c>
      <c r="D736" s="11">
        <f t="shared" si="55"/>
        <v>168.78650609868848</v>
      </c>
      <c r="E736" s="11">
        <f t="shared" si="56"/>
        <v>226.48670559281956</v>
      </c>
      <c r="F736" s="11">
        <f t="shared" si="57"/>
        <v>63.758074568602737</v>
      </c>
      <c r="G736" s="11">
        <f t="shared" si="58"/>
        <v>145.8620859527181</v>
      </c>
      <c r="H736" s="11">
        <f t="shared" si="59"/>
        <v>113.74002202529387</v>
      </c>
      <c r="I736">
        <v>115.4</v>
      </c>
      <c r="J736">
        <v>22</v>
      </c>
      <c r="K736">
        <v>366</v>
      </c>
      <c r="L736">
        <v>14</v>
      </c>
    </row>
    <row r="737" spans="1:12">
      <c r="A737" t="s">
        <v>8</v>
      </c>
      <c r="B737" s="1">
        <v>43930</v>
      </c>
      <c r="C737">
        <v>96</v>
      </c>
      <c r="D737" s="11">
        <f t="shared" si="55"/>
        <v>159.68095820629384</v>
      </c>
      <c r="E737" s="11">
        <f t="shared" si="56"/>
        <v>214.26839743280411</v>
      </c>
      <c r="F737" s="11">
        <f t="shared" si="57"/>
        <v>60.318509315845894</v>
      </c>
      <c r="G737" s="11">
        <f t="shared" si="58"/>
        <v>137.99324477562487</v>
      </c>
      <c r="H737" s="11">
        <f t="shared" si="59"/>
        <v>107.60407406492916</v>
      </c>
      <c r="I737">
        <v>100.7</v>
      </c>
      <c r="J737">
        <v>20</v>
      </c>
      <c r="K737">
        <v>344</v>
      </c>
      <c r="L737">
        <v>11</v>
      </c>
    </row>
    <row r="738" spans="1:12">
      <c r="A738" t="s">
        <v>8</v>
      </c>
      <c r="B738" s="1">
        <v>43929</v>
      </c>
      <c r="C738">
        <v>85</v>
      </c>
      <c r="D738" s="11">
        <f t="shared" si="55"/>
        <v>147.84374594618083</v>
      </c>
      <c r="E738" s="11">
        <f t="shared" si="56"/>
        <v>198.38459682478404</v>
      </c>
      <c r="F738" s="11">
        <f t="shared" si="57"/>
        <v>55.847074487261992</v>
      </c>
      <c r="G738" s="11">
        <f t="shared" si="58"/>
        <v>127.76375124540368</v>
      </c>
      <c r="H738" s="11">
        <f t="shared" si="59"/>
        <v>99.627341716455035</v>
      </c>
      <c r="I738">
        <v>89.2</v>
      </c>
      <c r="J738">
        <v>21</v>
      </c>
      <c r="K738">
        <v>324</v>
      </c>
      <c r="L738">
        <v>9</v>
      </c>
    </row>
    <row r="739" spans="1:12">
      <c r="A739" t="s">
        <v>8</v>
      </c>
      <c r="B739" s="1">
        <v>43928</v>
      </c>
      <c r="C739">
        <v>76</v>
      </c>
      <c r="D739" s="11">
        <f t="shared" si="55"/>
        <v>136.21899647022369</v>
      </c>
      <c r="E739" s="11">
        <f t="shared" si="56"/>
        <v>182.78589007383101</v>
      </c>
      <c r="F739" s="11">
        <f t="shared" si="57"/>
        <v>51.455896181242416</v>
      </c>
      <c r="G739" s="11">
        <f t="shared" si="58"/>
        <v>117.71786400931465</v>
      </c>
      <c r="H739" s="11">
        <f t="shared" si="59"/>
        <v>91.79378148705608</v>
      </c>
      <c r="I739">
        <v>79.7</v>
      </c>
      <c r="J739">
        <v>31</v>
      </c>
      <c r="K739">
        <v>303</v>
      </c>
      <c r="L739">
        <v>15</v>
      </c>
    </row>
    <row r="740" spans="1:12">
      <c r="A740" t="s">
        <v>8</v>
      </c>
      <c r="B740" s="1">
        <v>43927</v>
      </c>
      <c r="C740">
        <v>61</v>
      </c>
      <c r="D740" s="11">
        <f t="shared" si="55"/>
        <v>124.80670977842242</v>
      </c>
      <c r="E740" s="11">
        <f t="shared" si="56"/>
        <v>167.47227717994497</v>
      </c>
      <c r="F740" s="11">
        <f t="shared" si="57"/>
        <v>47.144974397787173</v>
      </c>
      <c r="G740" s="11">
        <f t="shared" si="58"/>
        <v>107.85558306735781</v>
      </c>
      <c r="H740" s="11">
        <f t="shared" si="59"/>
        <v>84.103393376732313</v>
      </c>
      <c r="I740">
        <v>64</v>
      </c>
      <c r="J740">
        <v>18</v>
      </c>
      <c r="K740">
        <v>272</v>
      </c>
      <c r="L740">
        <v>12</v>
      </c>
    </row>
    <row r="741" spans="1:12">
      <c r="A741" t="s">
        <v>8</v>
      </c>
      <c r="B741" s="1">
        <v>43926</v>
      </c>
      <c r="C741">
        <v>49</v>
      </c>
      <c r="D741" s="11">
        <f t="shared" si="55"/>
        <v>113.3033676076972</v>
      </c>
      <c r="E741" s="11">
        <f t="shared" si="56"/>
        <v>152.03648120445879</v>
      </c>
      <c r="F741" s="11">
        <f t="shared" si="57"/>
        <v>42.799656961804352</v>
      </c>
      <c r="G741" s="11">
        <f t="shared" si="58"/>
        <v>97.914613713630047</v>
      </c>
      <c r="H741" s="11">
        <f t="shared" si="59"/>
        <v>76.351645786804895</v>
      </c>
      <c r="I741">
        <v>51.400000000000006</v>
      </c>
      <c r="J741">
        <v>17</v>
      </c>
      <c r="K741">
        <v>254</v>
      </c>
      <c r="L741">
        <v>4</v>
      </c>
    </row>
    <row r="742" spans="1:12">
      <c r="A742" t="s">
        <v>8</v>
      </c>
      <c r="B742" s="1">
        <v>43925</v>
      </c>
      <c r="C742">
        <v>45</v>
      </c>
      <c r="D742" s="11">
        <f t="shared" si="55"/>
        <v>106.59561399363315</v>
      </c>
      <c r="E742" s="11">
        <f t="shared" si="56"/>
        <v>143.03566085991409</v>
      </c>
      <c r="F742" s="11">
        <f t="shared" si="57"/>
        <v>40.26584389227348</v>
      </c>
      <c r="G742" s="11">
        <f t="shared" si="58"/>
        <v>92.117900713171366</v>
      </c>
      <c r="H742" s="11">
        <f t="shared" si="59"/>
        <v>71.831497456002893</v>
      </c>
      <c r="I742">
        <v>47.2</v>
      </c>
      <c r="J742">
        <v>11</v>
      </c>
      <c r="K742">
        <v>237</v>
      </c>
      <c r="L742">
        <v>0</v>
      </c>
    </row>
    <row r="743" spans="1:12">
      <c r="A743" t="s">
        <v>8</v>
      </c>
      <c r="B743" s="1">
        <v>43924</v>
      </c>
      <c r="C743">
        <v>45</v>
      </c>
      <c r="D743" s="11">
        <f t="shared" si="55"/>
        <v>98.06675080109018</v>
      </c>
      <c r="E743" s="11">
        <f t="shared" si="56"/>
        <v>131.5911788833663</v>
      </c>
      <c r="F743" s="11">
        <f t="shared" si="57"/>
        <v>37.044117772191235</v>
      </c>
      <c r="G743" s="11">
        <f t="shared" si="58"/>
        <v>84.747419477294045</v>
      </c>
      <c r="H743" s="11">
        <f t="shared" si="59"/>
        <v>66.084159533127945</v>
      </c>
      <c r="I743">
        <v>47.2</v>
      </c>
      <c r="J743">
        <v>15</v>
      </c>
      <c r="K743">
        <v>226</v>
      </c>
      <c r="L743">
        <v>10</v>
      </c>
    </row>
    <row r="744" spans="1:12">
      <c r="A744" t="s">
        <v>8</v>
      </c>
      <c r="B744" s="1">
        <v>43923</v>
      </c>
      <c r="C744">
        <v>35</v>
      </c>
      <c r="D744" s="11">
        <f t="shared" si="55"/>
        <v>88.232759077303982</v>
      </c>
      <c r="E744" s="11">
        <f t="shared" si="56"/>
        <v>118.39540607054963</v>
      </c>
      <c r="F744" s="11">
        <f t="shared" si="57"/>
        <v>33.329387299213842</v>
      </c>
      <c r="G744" s="11">
        <f t="shared" si="58"/>
        <v>76.249071006033361</v>
      </c>
      <c r="H744" s="11">
        <f t="shared" si="59"/>
        <v>59.457335735934059</v>
      </c>
      <c r="I744">
        <v>36.700000000000003</v>
      </c>
      <c r="J744">
        <v>21</v>
      </c>
      <c r="K744">
        <v>211</v>
      </c>
      <c r="L744">
        <v>7</v>
      </c>
    </row>
    <row r="745" spans="1:12">
      <c r="A745" t="s">
        <v>8</v>
      </c>
      <c r="B745" s="1">
        <v>43922</v>
      </c>
      <c r="C745">
        <v>28</v>
      </c>
      <c r="D745" s="11">
        <f t="shared" si="55"/>
        <v>78.125600916745938</v>
      </c>
      <c r="E745" s="11">
        <f t="shared" si="56"/>
        <v>104.83308401293249</v>
      </c>
      <c r="F745" s="11">
        <f t="shared" si="57"/>
        <v>29.511469868653741</v>
      </c>
      <c r="G745" s="11">
        <f t="shared" si="58"/>
        <v>67.514657299459884</v>
      </c>
      <c r="H745" s="11">
        <f t="shared" si="59"/>
        <v>52.646433499929223</v>
      </c>
      <c r="I745">
        <v>29.400000000000002</v>
      </c>
      <c r="J745">
        <v>17</v>
      </c>
      <c r="K745">
        <v>190</v>
      </c>
      <c r="L745">
        <v>6</v>
      </c>
    </row>
    <row r="746" spans="1:12">
      <c r="A746" t="s">
        <v>8</v>
      </c>
      <c r="B746" s="1">
        <v>43921</v>
      </c>
      <c r="C746">
        <v>22</v>
      </c>
      <c r="D746" s="11">
        <f t="shared" si="55"/>
        <v>68.413016498191666</v>
      </c>
      <c r="E746" s="11">
        <f t="shared" si="56"/>
        <v>91.800221975582687</v>
      </c>
      <c r="F746" s="11">
        <f t="shared" si="57"/>
        <v>25.842600265713106</v>
      </c>
      <c r="G746" s="11">
        <f t="shared" si="58"/>
        <v>59.121226710560435</v>
      </c>
      <c r="H746" s="11">
        <f t="shared" si="59"/>
        <v>46.101422342206867</v>
      </c>
      <c r="I746">
        <v>23.1</v>
      </c>
      <c r="J746">
        <v>14</v>
      </c>
      <c r="K746">
        <v>173</v>
      </c>
      <c r="L746">
        <v>0</v>
      </c>
    </row>
    <row r="747" spans="1:12">
      <c r="A747" t="s">
        <v>8</v>
      </c>
      <c r="B747" s="1">
        <v>43920</v>
      </c>
      <c r="C747">
        <v>22</v>
      </c>
      <c r="D747" s="11">
        <f t="shared" si="55"/>
        <v>60.187671568728511</v>
      </c>
      <c r="E747" s="11">
        <f t="shared" si="56"/>
        <v>80.763016937702062</v>
      </c>
      <c r="F747" s="11">
        <f t="shared" si="57"/>
        <v>22.735526320722752</v>
      </c>
      <c r="G747" s="11">
        <f t="shared" si="58"/>
        <v>52.013040180586223</v>
      </c>
      <c r="H747" s="11">
        <f t="shared" si="59"/>
        <v>40.558616018010746</v>
      </c>
      <c r="I747">
        <v>23.1</v>
      </c>
      <c r="J747">
        <v>20</v>
      </c>
      <c r="K747">
        <v>159</v>
      </c>
      <c r="L747">
        <v>7</v>
      </c>
    </row>
    <row r="748" spans="1:12">
      <c r="A748" t="s">
        <v>8</v>
      </c>
      <c r="B748" s="1">
        <v>43919</v>
      </c>
      <c r="C748">
        <v>15</v>
      </c>
      <c r="D748" s="11">
        <f t="shared" si="55"/>
        <v>50.05016158186249</v>
      </c>
      <c r="E748" s="11">
        <f t="shared" si="56"/>
        <v>67.159967186218211</v>
      </c>
      <c r="F748" s="11">
        <f t="shared" si="57"/>
        <v>18.906143672653464</v>
      </c>
      <c r="G748" s="11">
        <f t="shared" si="58"/>
        <v>43.252397003422431</v>
      </c>
      <c r="H748" s="11">
        <f t="shared" si="59"/>
        <v>33.727260622138033</v>
      </c>
      <c r="I748">
        <v>15.700000000000001</v>
      </c>
      <c r="J748">
        <v>10</v>
      </c>
      <c r="K748">
        <v>139</v>
      </c>
      <c r="L748">
        <v>1</v>
      </c>
    </row>
    <row r="749" spans="1:12">
      <c r="A749" t="s">
        <v>8</v>
      </c>
      <c r="B749" s="1">
        <v>43918</v>
      </c>
      <c r="C749">
        <v>14</v>
      </c>
      <c r="D749" s="11">
        <f t="shared" si="55"/>
        <v>45.31527667781728</v>
      </c>
      <c r="E749" s="11">
        <f t="shared" si="56"/>
        <v>60.806446943010179</v>
      </c>
      <c r="F749" s="11">
        <f t="shared" si="57"/>
        <v>17.117569741219903</v>
      </c>
      <c r="G749" s="11">
        <f t="shared" si="58"/>
        <v>39.160599591333956</v>
      </c>
      <c r="H749" s="11">
        <f t="shared" si="59"/>
        <v>30.53656768274838</v>
      </c>
      <c r="I749">
        <v>14.700000000000001</v>
      </c>
      <c r="J749">
        <v>5</v>
      </c>
      <c r="K749">
        <v>129</v>
      </c>
      <c r="L749">
        <v>2</v>
      </c>
    </row>
    <row r="750" spans="1:12">
      <c r="A750" t="s">
        <v>8</v>
      </c>
      <c r="B750" s="1">
        <v>43917</v>
      </c>
      <c r="C750">
        <v>12</v>
      </c>
      <c r="D750" s="11">
        <f t="shared" si="55"/>
        <v>40.276873510692255</v>
      </c>
      <c r="E750" s="11">
        <f t="shared" si="56"/>
        <v>54.045649761134968</v>
      </c>
      <c r="F750" s="11">
        <f t="shared" si="57"/>
        <v>15.214343634694449</v>
      </c>
      <c r="G750" s="11">
        <f t="shared" si="58"/>
        <v>34.806507473342371</v>
      </c>
      <c r="H750" s="11">
        <f t="shared" si="59"/>
        <v>27.141343144679908</v>
      </c>
      <c r="I750">
        <v>12.600000000000001</v>
      </c>
      <c r="J750">
        <v>8</v>
      </c>
      <c r="K750">
        <v>124</v>
      </c>
      <c r="L750">
        <v>3</v>
      </c>
    </row>
    <row r="751" spans="1:12">
      <c r="A751" t="s">
        <v>8</v>
      </c>
      <c r="B751" s="1">
        <v>43916</v>
      </c>
      <c r="C751">
        <v>9</v>
      </c>
      <c r="D751" s="11">
        <f t="shared" si="55"/>
        <v>34.661785643715561</v>
      </c>
      <c r="E751" s="11">
        <f t="shared" si="56"/>
        <v>46.511026395792115</v>
      </c>
      <c r="F751" s="11">
        <f t="shared" si="57"/>
        <v>13.093278395494394</v>
      </c>
      <c r="G751" s="11">
        <f t="shared" si="58"/>
        <v>29.954055414134881</v>
      </c>
      <c r="H751" s="11">
        <f t="shared" si="59"/>
        <v>23.35750856912167</v>
      </c>
      <c r="I751">
        <v>9.4</v>
      </c>
      <c r="J751">
        <v>13</v>
      </c>
      <c r="K751">
        <v>116</v>
      </c>
      <c r="L751">
        <v>2</v>
      </c>
    </row>
    <row r="752" spans="1:12">
      <c r="A752" t="s">
        <v>8</v>
      </c>
      <c r="B752" s="1">
        <v>43915</v>
      </c>
      <c r="C752">
        <v>7</v>
      </c>
      <c r="D752" s="11">
        <f t="shared" si="55"/>
        <v>29.380567866126675</v>
      </c>
      <c r="E752" s="11">
        <f t="shared" si="56"/>
        <v>39.424407662983157</v>
      </c>
      <c r="F752" s="11">
        <f t="shared" si="57"/>
        <v>11.098330548895424</v>
      </c>
      <c r="G752" s="11">
        <f t="shared" si="58"/>
        <v>25.390127531420809</v>
      </c>
      <c r="H752" s="11">
        <f t="shared" si="59"/>
        <v>19.798658752110136</v>
      </c>
      <c r="I752">
        <v>7.3000000000000007</v>
      </c>
      <c r="J752">
        <v>13</v>
      </c>
      <c r="K752">
        <v>103</v>
      </c>
      <c r="L752">
        <v>4</v>
      </c>
    </row>
    <row r="753" spans="1:12">
      <c r="A753" t="s">
        <v>8</v>
      </c>
      <c r="B753" s="1">
        <v>43914</v>
      </c>
      <c r="C753">
        <v>3</v>
      </c>
      <c r="D753" s="11">
        <f t="shared" si="55"/>
        <v>23.826183651765952</v>
      </c>
      <c r="E753" s="11">
        <f t="shared" si="56"/>
        <v>31.971239685373739</v>
      </c>
      <c r="F753" s="11">
        <f t="shared" si="57"/>
        <v>9.0001957447137482</v>
      </c>
      <c r="G753" s="11">
        <f t="shared" si="58"/>
        <v>20.59013441339394</v>
      </c>
      <c r="H753" s="11">
        <f t="shared" si="59"/>
        <v>16.055730496287662</v>
      </c>
      <c r="I753">
        <v>3.1</v>
      </c>
      <c r="J753">
        <v>13</v>
      </c>
      <c r="K753">
        <v>90</v>
      </c>
      <c r="L753">
        <v>0</v>
      </c>
    </row>
    <row r="754" spans="1:12">
      <c r="A754" t="s">
        <v>8</v>
      </c>
      <c r="B754" s="1">
        <v>43913</v>
      </c>
      <c r="C754">
        <v>3</v>
      </c>
      <c r="D754" s="11">
        <f t="shared" si="55"/>
        <v>19.728687100188367</v>
      </c>
      <c r="E754" s="11">
        <f t="shared" si="56"/>
        <v>26.47300101336679</v>
      </c>
      <c r="F754" s="11">
        <f t="shared" si="57"/>
        <v>7.4523913809731663</v>
      </c>
      <c r="G754" s="11">
        <f t="shared" si="58"/>
        <v>17.049155883701989</v>
      </c>
      <c r="H754" s="11">
        <f t="shared" si="59"/>
        <v>13.294553914123542</v>
      </c>
      <c r="I754">
        <v>3.1</v>
      </c>
      <c r="J754">
        <v>7</v>
      </c>
      <c r="K754">
        <v>77</v>
      </c>
      <c r="L754">
        <v>1</v>
      </c>
    </row>
    <row r="755" spans="1:12">
      <c r="A755" t="s">
        <v>8</v>
      </c>
      <c r="B755" s="1">
        <v>43912</v>
      </c>
      <c r="C755">
        <v>2</v>
      </c>
      <c r="D755" s="11">
        <f t="shared" si="55"/>
        <v>15.782949680150693</v>
      </c>
      <c r="E755" s="11">
        <f t="shared" si="56"/>
        <v>21.178400810693432</v>
      </c>
      <c r="F755" s="11">
        <f t="shared" si="57"/>
        <v>5.9619131047785334</v>
      </c>
      <c r="G755" s="11">
        <f t="shared" si="58"/>
        <v>13.639324706961592</v>
      </c>
      <c r="H755" s="11">
        <f t="shared" si="59"/>
        <v>10.635643131298833</v>
      </c>
      <c r="I755">
        <v>2.1</v>
      </c>
      <c r="J755">
        <v>5</v>
      </c>
      <c r="K755">
        <v>70</v>
      </c>
      <c r="L755">
        <v>1</v>
      </c>
    </row>
    <row r="756" spans="1:12">
      <c r="A756" t="s">
        <v>8</v>
      </c>
      <c r="B756" s="1">
        <v>43911</v>
      </c>
      <c r="C756">
        <v>1</v>
      </c>
      <c r="D756" s="11">
        <f t="shared" si="55"/>
        <v>13.476210880744054</v>
      </c>
      <c r="E756" s="11">
        <f t="shared" si="56"/>
        <v>18.083096076822851</v>
      </c>
      <c r="F756" s="11">
        <f t="shared" si="57"/>
        <v>5.0905565740801322</v>
      </c>
      <c r="G756" s="11">
        <f t="shared" si="58"/>
        <v>11.645884942097974</v>
      </c>
      <c r="H756" s="11">
        <f t="shared" si="59"/>
        <v>9.0812029813397732</v>
      </c>
      <c r="I756">
        <v>1</v>
      </c>
      <c r="J756">
        <v>12</v>
      </c>
      <c r="K756">
        <v>65</v>
      </c>
      <c r="L756">
        <v>1</v>
      </c>
    </row>
    <row r="757" spans="1:12">
      <c r="A757" t="s">
        <v>8</v>
      </c>
      <c r="B757" s="1">
        <v>43910</v>
      </c>
      <c r="C757">
        <v>0</v>
      </c>
      <c r="D757" s="11">
        <f t="shared" si="55"/>
        <v>11.199823907645396</v>
      </c>
      <c r="E757" s="11">
        <f t="shared" si="56"/>
        <v>15.028519036818993</v>
      </c>
      <c r="F757" s="11">
        <f t="shared" si="57"/>
        <v>4.2306652608909205</v>
      </c>
      <c r="G757" s="11">
        <f t="shared" si="58"/>
        <v>9.6786746478246677</v>
      </c>
      <c r="H757" s="11">
        <f t="shared" si="59"/>
        <v>7.5472159912485957</v>
      </c>
      <c r="I757">
        <v>0</v>
      </c>
      <c r="J757">
        <v>11</v>
      </c>
      <c r="K757">
        <v>53</v>
      </c>
      <c r="L757">
        <v>0</v>
      </c>
    </row>
    <row r="758" spans="1:12">
      <c r="A758" t="s">
        <v>8</v>
      </c>
      <c r="B758" s="1">
        <v>43909</v>
      </c>
      <c r="C758">
        <v>0</v>
      </c>
      <c r="D758" s="11">
        <f t="shared" si="55"/>
        <v>9.0144924134706841</v>
      </c>
      <c r="E758" s="11">
        <f t="shared" si="56"/>
        <v>12.096125078415287</v>
      </c>
      <c r="F758" s="11">
        <f t="shared" si="57"/>
        <v>3.4051696002292777</v>
      </c>
      <c r="G758" s="11">
        <f t="shared" si="58"/>
        <v>7.7901527653222935</v>
      </c>
      <c r="H758" s="11">
        <f t="shared" si="59"/>
        <v>6.0745884807610642</v>
      </c>
      <c r="I758">
        <v>0</v>
      </c>
      <c r="J758">
        <v>10</v>
      </c>
      <c r="K758">
        <v>42</v>
      </c>
      <c r="L758">
        <v>0</v>
      </c>
    </row>
    <row r="759" spans="1:12">
      <c r="A759" t="s">
        <v>8</v>
      </c>
      <c r="B759" s="1">
        <v>43908</v>
      </c>
      <c r="C759">
        <v>0</v>
      </c>
      <c r="D759" s="11">
        <f t="shared" si="55"/>
        <v>7.1933828349917581</v>
      </c>
      <c r="E759" s="11">
        <f t="shared" si="56"/>
        <v>9.6524634464121988</v>
      </c>
      <c r="F759" s="11">
        <f t="shared" si="57"/>
        <v>2.7172565496779084</v>
      </c>
      <c r="G759" s="11">
        <f t="shared" si="58"/>
        <v>6.2163845299036486</v>
      </c>
      <c r="H759" s="11">
        <f t="shared" si="59"/>
        <v>4.8473988886881223</v>
      </c>
      <c r="I759">
        <v>0</v>
      </c>
      <c r="J759">
        <v>5</v>
      </c>
      <c r="K759">
        <v>32</v>
      </c>
      <c r="L759">
        <v>0</v>
      </c>
    </row>
    <row r="760" spans="1:12">
      <c r="A760" t="s">
        <v>8</v>
      </c>
      <c r="B760" s="1">
        <v>43907</v>
      </c>
      <c r="C760">
        <v>0</v>
      </c>
      <c r="D760" s="11">
        <f t="shared" si="55"/>
        <v>6.1310689142123849</v>
      </c>
      <c r="E760" s="11">
        <f t="shared" si="56"/>
        <v>8.226994161077064</v>
      </c>
      <c r="F760" s="11">
        <f t="shared" si="57"/>
        <v>2.3159739368562766</v>
      </c>
      <c r="G760" s="11">
        <f t="shared" si="58"/>
        <v>5.2983530592427721</v>
      </c>
      <c r="H760" s="11">
        <f t="shared" si="59"/>
        <v>4.1315382933122393</v>
      </c>
      <c r="I760">
        <v>0</v>
      </c>
      <c r="J760">
        <v>26</v>
      </c>
      <c r="K760">
        <v>27</v>
      </c>
      <c r="L760">
        <v>0</v>
      </c>
    </row>
    <row r="761" spans="1:12">
      <c r="A761" t="s">
        <v>8</v>
      </c>
      <c r="B761" s="1">
        <v>43906</v>
      </c>
      <c r="C761">
        <v>0</v>
      </c>
      <c r="D761" s="11">
        <f t="shared" si="55"/>
        <v>5.0080513408170475</v>
      </c>
      <c r="E761" s="11">
        <f t="shared" si="56"/>
        <v>6.7200694880084928</v>
      </c>
      <c r="F761" s="11">
        <f t="shared" si="57"/>
        <v>1.8917608890162654</v>
      </c>
      <c r="G761" s="11">
        <f t="shared" si="58"/>
        <v>4.3278626474012745</v>
      </c>
      <c r="H761" s="11">
        <f t="shared" si="59"/>
        <v>3.3747713782005913</v>
      </c>
      <c r="I761">
        <v>0</v>
      </c>
      <c r="J761">
        <v>0</v>
      </c>
      <c r="K761">
        <v>1</v>
      </c>
      <c r="L761">
        <v>0</v>
      </c>
    </row>
    <row r="762" spans="1:12">
      <c r="A762" t="s">
        <v>8</v>
      </c>
      <c r="B762" s="1">
        <v>43905</v>
      </c>
      <c r="C762">
        <v>0</v>
      </c>
      <c r="D762" s="11">
        <f t="shared" si="55"/>
        <v>3.9760892463456554</v>
      </c>
      <c r="E762" s="11">
        <f t="shared" si="56"/>
        <v>5.3353278965400763</v>
      </c>
      <c r="F762" s="11">
        <f t="shared" si="57"/>
        <v>1.5019434937038227</v>
      </c>
      <c r="G762" s="11">
        <f t="shared" si="58"/>
        <v>3.4360606473307085</v>
      </c>
      <c r="H762" s="11">
        <f t="shared" si="59"/>
        <v>2.6793639426925906</v>
      </c>
      <c r="I762">
        <v>0</v>
      </c>
      <c r="J762">
        <v>0</v>
      </c>
      <c r="K762">
        <v>1</v>
      </c>
      <c r="L762">
        <v>0</v>
      </c>
    </row>
    <row r="763" spans="1:12">
      <c r="A763" t="s">
        <v>8</v>
      </c>
      <c r="B763" s="1">
        <v>43904</v>
      </c>
      <c r="C763">
        <v>0</v>
      </c>
      <c r="D763" s="11">
        <f t="shared" si="55"/>
        <v>3.0958862834141745</v>
      </c>
      <c r="E763" s="11">
        <f t="shared" si="56"/>
        <v>4.1542247744052503</v>
      </c>
      <c r="F763" s="11">
        <f t="shared" si="57"/>
        <v>1.1694521859373277</v>
      </c>
      <c r="G763" s="11">
        <f t="shared" si="58"/>
        <v>2.6754060002116966</v>
      </c>
      <c r="H763" s="11">
        <f t="shared" si="59"/>
        <v>2.086222306524002</v>
      </c>
      <c r="I763">
        <v>0</v>
      </c>
      <c r="J763">
        <v>0</v>
      </c>
      <c r="K763">
        <v>1</v>
      </c>
      <c r="L763">
        <v>0</v>
      </c>
    </row>
    <row r="764" spans="1:12">
      <c r="A764" t="s">
        <v>8</v>
      </c>
      <c r="B764" s="1">
        <v>43903</v>
      </c>
      <c r="C764">
        <v>0</v>
      </c>
      <c r="D764" s="11">
        <f t="shared" si="55"/>
        <v>2.5192015835625146</v>
      </c>
      <c r="E764" s="11">
        <f t="shared" si="56"/>
        <v>3.3803985909376055</v>
      </c>
      <c r="F764" s="11">
        <f t="shared" si="57"/>
        <v>0.95161305326272749</v>
      </c>
      <c r="G764" s="11">
        <f t="shared" si="58"/>
        <v>2.1770460589957925</v>
      </c>
      <c r="H764" s="11">
        <f t="shared" si="59"/>
        <v>1.6976122690342368</v>
      </c>
      <c r="I764">
        <v>0</v>
      </c>
      <c r="J764">
        <v>0</v>
      </c>
      <c r="K764">
        <v>1</v>
      </c>
      <c r="L764">
        <v>0</v>
      </c>
    </row>
    <row r="765" spans="1:12">
      <c r="A765" t="s">
        <v>8</v>
      </c>
      <c r="B765" s="1">
        <v>43902</v>
      </c>
      <c r="C765">
        <v>0</v>
      </c>
      <c r="D765" s="11">
        <f t="shared" si="55"/>
        <v>1.6997022732469977</v>
      </c>
      <c r="E765" s="11">
        <f t="shared" si="56"/>
        <v>2.2807508565362156</v>
      </c>
      <c r="F765" s="11">
        <f t="shared" si="57"/>
        <v>0.64205218051461133</v>
      </c>
      <c r="G765" s="11">
        <f t="shared" si="58"/>
        <v>1.4688503530574022</v>
      </c>
      <c r="H765" s="11">
        <f t="shared" si="59"/>
        <v>1.1453769526014128</v>
      </c>
      <c r="I765">
        <v>0</v>
      </c>
      <c r="J765">
        <v>0</v>
      </c>
      <c r="K765">
        <v>1</v>
      </c>
      <c r="L765">
        <v>0</v>
      </c>
    </row>
    <row r="766" spans="1:12">
      <c r="A766" t="s">
        <v>8</v>
      </c>
      <c r="B766" s="1">
        <v>43901</v>
      </c>
      <c r="C766">
        <v>0</v>
      </c>
      <c r="D766" s="11">
        <f t="shared" si="55"/>
        <v>0.97125844185542731</v>
      </c>
      <c r="E766" s="11">
        <f t="shared" si="56"/>
        <v>1.3032862037349804</v>
      </c>
      <c r="F766" s="11">
        <f t="shared" si="57"/>
        <v>0.36688696029406359</v>
      </c>
      <c r="G766" s="11">
        <f t="shared" si="58"/>
        <v>0.83934305888994409</v>
      </c>
      <c r="H766" s="11">
        <f t="shared" si="59"/>
        <v>0.65450111577223591</v>
      </c>
      <c r="I766">
        <v>0</v>
      </c>
      <c r="J766">
        <v>0</v>
      </c>
      <c r="K766">
        <v>1</v>
      </c>
      <c r="L766">
        <v>0</v>
      </c>
    </row>
    <row r="767" spans="1:12">
      <c r="A767" t="s">
        <v>8</v>
      </c>
      <c r="B767" s="1">
        <v>43900</v>
      </c>
      <c r="C767">
        <v>0</v>
      </c>
      <c r="D767" s="11">
        <f t="shared" si="55"/>
        <v>0.54633287354367788</v>
      </c>
      <c r="E767" s="11">
        <f t="shared" si="56"/>
        <v>0.7330984896009265</v>
      </c>
      <c r="F767" s="11">
        <f t="shared" si="57"/>
        <v>0.20637391516541076</v>
      </c>
      <c r="G767" s="11">
        <f t="shared" si="58"/>
        <v>0.47213047062559355</v>
      </c>
      <c r="H767" s="11">
        <f t="shared" si="59"/>
        <v>0.36815687762188271</v>
      </c>
      <c r="I767">
        <v>0</v>
      </c>
      <c r="J767">
        <v>0</v>
      </c>
      <c r="K767">
        <v>1</v>
      </c>
      <c r="L767">
        <v>0</v>
      </c>
    </row>
    <row r="768" spans="1:12">
      <c r="A768" t="s">
        <v>8</v>
      </c>
      <c r="B768" s="1">
        <v>43899</v>
      </c>
      <c r="C768">
        <v>0</v>
      </c>
      <c r="D768" s="11">
        <f t="shared" si="55"/>
        <v>0.21246278415587472</v>
      </c>
      <c r="E768" s="11">
        <f t="shared" si="56"/>
        <v>0.28509385706702695</v>
      </c>
      <c r="F768" s="11">
        <f t="shared" si="57"/>
        <v>8.0256522564326416E-2</v>
      </c>
      <c r="G768" s="11">
        <f t="shared" si="58"/>
        <v>0.18360629413217527</v>
      </c>
      <c r="H768" s="11">
        <f t="shared" si="59"/>
        <v>0.1431721190751766</v>
      </c>
      <c r="I768">
        <v>0</v>
      </c>
      <c r="J768">
        <v>0</v>
      </c>
      <c r="K768">
        <v>1</v>
      </c>
      <c r="L768">
        <v>0</v>
      </c>
    </row>
    <row r="769" spans="1:12">
      <c r="A769" t="s">
        <v>8</v>
      </c>
      <c r="B769" s="1">
        <v>43898</v>
      </c>
      <c r="C769">
        <v>0</v>
      </c>
      <c r="D769" s="11">
        <f t="shared" si="55"/>
        <v>0.12140730523192841</v>
      </c>
      <c r="E769" s="11">
        <f t="shared" si="56"/>
        <v>0.16291077546687255</v>
      </c>
      <c r="F769" s="11">
        <f t="shared" si="57"/>
        <v>4.5860870036757949E-2</v>
      </c>
      <c r="G769" s="11">
        <f t="shared" si="58"/>
        <v>0.10491788236124301</v>
      </c>
      <c r="H769" s="11">
        <f t="shared" si="59"/>
        <v>8.1812639471529489E-2</v>
      </c>
      <c r="I769">
        <v>0</v>
      </c>
      <c r="J769">
        <v>0</v>
      </c>
      <c r="K769">
        <v>1</v>
      </c>
      <c r="L769">
        <v>0</v>
      </c>
    </row>
    <row r="770" spans="1:12">
      <c r="A770" t="s">
        <v>8</v>
      </c>
      <c r="B770" s="1">
        <v>43897</v>
      </c>
      <c r="C770">
        <v>0</v>
      </c>
      <c r="D770" s="11">
        <f t="shared" ref="D770:D833" si="60">SUMIFS(CasesHB,HB,"Wales",SpecDate,B770)*SUMIFS(Pop,Area,A770)</f>
        <v>0.12140730523192841</v>
      </c>
      <c r="E770" s="11">
        <f t="shared" ref="E770:E833" si="61">SUMIFS(CasesHB,HB,"Wales",SpecDate,B770)*SUMIFS(AreaKm2,Area,A770)</f>
        <v>0.16291077546687255</v>
      </c>
      <c r="F770" s="11">
        <f t="shared" ref="F770:F833" si="62">SUMIFS(CasesHB,HB,"Wales",SpecDate,B770)*SUMIFS(PopKm2,Area,A770)</f>
        <v>4.5860870036757949E-2</v>
      </c>
      <c r="G770" s="11">
        <f t="shared" ref="G770:G833" si="63">SUMIFS(CasesHB,HB,"Wales",SpecDate,B770)*SUMIFS(PopKm2SRT,Area,A770)</f>
        <v>0.10491788236124301</v>
      </c>
      <c r="H770" s="11">
        <f t="shared" ref="H770:H833" si="64">SUMIFS(CasesHB,HB,"Wales",SpecDate,B770)*SUMIFS(PopSRTKm2,Area,A770)</f>
        <v>8.1812639471529489E-2</v>
      </c>
      <c r="I770">
        <v>0</v>
      </c>
      <c r="J770">
        <v>0</v>
      </c>
      <c r="K770">
        <v>1</v>
      </c>
      <c r="L770">
        <v>0</v>
      </c>
    </row>
    <row r="771" spans="1:12">
      <c r="A771" t="s">
        <v>8</v>
      </c>
      <c r="B771" s="1">
        <v>43896</v>
      </c>
      <c r="C771">
        <v>0</v>
      </c>
      <c r="D771" s="11">
        <f t="shared" si="60"/>
        <v>6.0703652615964207E-2</v>
      </c>
      <c r="E771" s="11">
        <f t="shared" si="61"/>
        <v>8.1455387733436274E-2</v>
      </c>
      <c r="F771" s="11">
        <f t="shared" si="62"/>
        <v>2.2930435018378974E-2</v>
      </c>
      <c r="G771" s="11">
        <f t="shared" si="63"/>
        <v>5.2458941180621506E-2</v>
      </c>
      <c r="H771" s="11">
        <f t="shared" si="64"/>
        <v>4.0906319735764744E-2</v>
      </c>
      <c r="I771">
        <v>0</v>
      </c>
      <c r="J771">
        <v>1</v>
      </c>
      <c r="K771">
        <v>1</v>
      </c>
      <c r="L771">
        <v>0</v>
      </c>
    </row>
    <row r="772" spans="1:12">
      <c r="A772" t="s">
        <v>8</v>
      </c>
      <c r="B772" s="1">
        <v>43895</v>
      </c>
      <c r="C772">
        <v>0</v>
      </c>
      <c r="D772" s="11">
        <f t="shared" si="60"/>
        <v>6.0703652615964207E-2</v>
      </c>
      <c r="E772" s="11">
        <f t="shared" si="61"/>
        <v>8.1455387733436274E-2</v>
      </c>
      <c r="F772" s="11">
        <f t="shared" si="62"/>
        <v>2.2930435018378974E-2</v>
      </c>
      <c r="G772" s="11">
        <f t="shared" si="63"/>
        <v>5.2458941180621506E-2</v>
      </c>
      <c r="H772" s="11">
        <f t="shared" si="64"/>
        <v>4.0906319735764744E-2</v>
      </c>
      <c r="I772">
        <v>0</v>
      </c>
      <c r="J772">
        <v>0</v>
      </c>
      <c r="K772">
        <v>0</v>
      </c>
      <c r="L772">
        <v>0</v>
      </c>
    </row>
    <row r="773" spans="1:12">
      <c r="A773" t="s">
        <v>8</v>
      </c>
      <c r="B773" s="1">
        <v>43894</v>
      </c>
      <c r="C773">
        <v>0</v>
      </c>
      <c r="D773" s="11">
        <f t="shared" si="60"/>
        <v>6.0703652615964207E-2</v>
      </c>
      <c r="E773" s="11">
        <f t="shared" si="61"/>
        <v>8.1455387733436274E-2</v>
      </c>
      <c r="F773" s="11">
        <f t="shared" si="62"/>
        <v>2.2930435018378974E-2</v>
      </c>
      <c r="G773" s="11">
        <f t="shared" si="63"/>
        <v>5.2458941180621506E-2</v>
      </c>
      <c r="H773" s="11">
        <f t="shared" si="64"/>
        <v>4.0906319735764744E-2</v>
      </c>
      <c r="I773">
        <v>0</v>
      </c>
      <c r="J773">
        <v>0</v>
      </c>
      <c r="K773">
        <v>0</v>
      </c>
      <c r="L773">
        <v>0</v>
      </c>
    </row>
    <row r="774" spans="1:12">
      <c r="A774" t="s">
        <v>8</v>
      </c>
      <c r="B774" s="1">
        <v>43893</v>
      </c>
      <c r="C774">
        <v>0</v>
      </c>
      <c r="D774" s="11">
        <f t="shared" si="60"/>
        <v>3.0351826307982104E-2</v>
      </c>
      <c r="E774" s="11">
        <f t="shared" si="61"/>
        <v>4.0727693866718137E-2</v>
      </c>
      <c r="F774" s="11">
        <f t="shared" si="62"/>
        <v>1.1465217509189487E-2</v>
      </c>
      <c r="G774" s="11">
        <f t="shared" si="63"/>
        <v>2.6229470590310753E-2</v>
      </c>
      <c r="H774" s="11">
        <f t="shared" si="64"/>
        <v>2.0453159867882372E-2</v>
      </c>
      <c r="I774">
        <v>0</v>
      </c>
      <c r="J774">
        <v>0</v>
      </c>
      <c r="K774">
        <v>0</v>
      </c>
      <c r="L774">
        <v>0</v>
      </c>
    </row>
    <row r="775" spans="1:12">
      <c r="A775" t="s">
        <v>8</v>
      </c>
      <c r="B775" s="1">
        <v>43892</v>
      </c>
      <c r="C775">
        <v>0</v>
      </c>
      <c r="D775" s="11">
        <f t="shared" si="60"/>
        <v>3.0351826307982104E-2</v>
      </c>
      <c r="E775" s="11">
        <f t="shared" si="61"/>
        <v>4.0727693866718137E-2</v>
      </c>
      <c r="F775" s="11">
        <f t="shared" si="62"/>
        <v>1.1465217509189487E-2</v>
      </c>
      <c r="G775" s="11">
        <f t="shared" si="63"/>
        <v>2.6229470590310753E-2</v>
      </c>
      <c r="H775" s="11">
        <f t="shared" si="64"/>
        <v>2.0453159867882372E-2</v>
      </c>
      <c r="I775">
        <v>0</v>
      </c>
      <c r="J775">
        <v>0</v>
      </c>
      <c r="K775">
        <v>0</v>
      </c>
      <c r="L775">
        <v>0</v>
      </c>
    </row>
    <row r="776" spans="1:12">
      <c r="A776" t="s">
        <v>8</v>
      </c>
      <c r="B776" s="1">
        <v>43891</v>
      </c>
      <c r="C776">
        <v>0</v>
      </c>
      <c r="D776" s="11">
        <f t="shared" si="60"/>
        <v>3.0351826307982104E-2</v>
      </c>
      <c r="E776" s="11">
        <f t="shared" si="61"/>
        <v>4.0727693866718137E-2</v>
      </c>
      <c r="F776" s="11">
        <f t="shared" si="62"/>
        <v>1.1465217509189487E-2</v>
      </c>
      <c r="G776" s="11">
        <f t="shared" si="63"/>
        <v>2.6229470590310753E-2</v>
      </c>
      <c r="H776" s="11">
        <f t="shared" si="64"/>
        <v>2.0453159867882372E-2</v>
      </c>
      <c r="I776">
        <v>0</v>
      </c>
      <c r="J776">
        <v>0</v>
      </c>
      <c r="K776">
        <v>0</v>
      </c>
      <c r="L776">
        <v>0</v>
      </c>
    </row>
    <row r="777" spans="1:12">
      <c r="A777" t="s">
        <v>8</v>
      </c>
      <c r="B777" s="1">
        <v>43890</v>
      </c>
      <c r="C777">
        <v>0</v>
      </c>
      <c r="D777" s="11">
        <f t="shared" si="60"/>
        <v>3.0351826307982104E-2</v>
      </c>
      <c r="E777" s="11">
        <f t="shared" si="61"/>
        <v>4.0727693866718137E-2</v>
      </c>
      <c r="F777" s="11">
        <f t="shared" si="62"/>
        <v>1.1465217509189487E-2</v>
      </c>
      <c r="G777" s="11">
        <f t="shared" si="63"/>
        <v>2.6229470590310753E-2</v>
      </c>
      <c r="H777" s="11">
        <f t="shared" si="64"/>
        <v>2.0453159867882372E-2</v>
      </c>
      <c r="I777">
        <v>0</v>
      </c>
      <c r="J777">
        <v>0</v>
      </c>
      <c r="K777">
        <v>0</v>
      </c>
      <c r="L777">
        <v>0</v>
      </c>
    </row>
    <row r="778" spans="1:12">
      <c r="A778" t="s">
        <v>8</v>
      </c>
      <c r="B778" s="1">
        <v>43889</v>
      </c>
      <c r="C778">
        <v>0</v>
      </c>
      <c r="D778" s="11">
        <f t="shared" si="60"/>
        <v>3.0351826307982104E-2</v>
      </c>
      <c r="E778" s="11">
        <f t="shared" si="61"/>
        <v>4.0727693866718137E-2</v>
      </c>
      <c r="F778" s="11">
        <f t="shared" si="62"/>
        <v>1.1465217509189487E-2</v>
      </c>
      <c r="G778" s="11">
        <f t="shared" si="63"/>
        <v>2.6229470590310753E-2</v>
      </c>
      <c r="H778" s="11">
        <f t="shared" si="64"/>
        <v>2.0453159867882372E-2</v>
      </c>
      <c r="I778">
        <v>0</v>
      </c>
      <c r="J778">
        <v>0</v>
      </c>
      <c r="K778">
        <v>0</v>
      </c>
      <c r="L778">
        <v>0</v>
      </c>
    </row>
    <row r="779" spans="1:12">
      <c r="A779" t="s">
        <v>8</v>
      </c>
      <c r="B779" s="1">
        <v>43888</v>
      </c>
      <c r="C779">
        <v>0</v>
      </c>
      <c r="D779" s="11">
        <f t="shared" si="60"/>
        <v>3.0351826307982104E-2</v>
      </c>
      <c r="E779" s="11">
        <f t="shared" si="61"/>
        <v>4.0727693866718137E-2</v>
      </c>
      <c r="F779" s="11">
        <f t="shared" si="62"/>
        <v>1.1465217509189487E-2</v>
      </c>
      <c r="G779" s="11">
        <f t="shared" si="63"/>
        <v>2.6229470590310753E-2</v>
      </c>
      <c r="H779" s="11">
        <f t="shared" si="64"/>
        <v>2.0453159867882372E-2</v>
      </c>
      <c r="I779">
        <v>0</v>
      </c>
      <c r="J779">
        <v>0</v>
      </c>
      <c r="K779">
        <v>0</v>
      </c>
      <c r="L779">
        <v>0</v>
      </c>
    </row>
    <row r="780" spans="1:12">
      <c r="A780" t="s">
        <v>8</v>
      </c>
      <c r="B780" s="1">
        <v>43887</v>
      </c>
      <c r="C780">
        <v>0</v>
      </c>
      <c r="D780" s="11">
        <f t="shared" si="60"/>
        <v>0</v>
      </c>
      <c r="E780" s="11">
        <f t="shared" si="61"/>
        <v>0</v>
      </c>
      <c r="F780" s="11">
        <f t="shared" si="62"/>
        <v>0</v>
      </c>
      <c r="G780" s="11">
        <f t="shared" si="63"/>
        <v>0</v>
      </c>
      <c r="H780" s="11">
        <f t="shared" si="64"/>
        <v>0</v>
      </c>
      <c r="I780">
        <v>0</v>
      </c>
      <c r="J780">
        <v>0</v>
      </c>
      <c r="K780">
        <v>0</v>
      </c>
      <c r="L780">
        <v>0</v>
      </c>
    </row>
    <row r="781" spans="1:12">
      <c r="A781" t="s">
        <v>8</v>
      </c>
      <c r="B781" s="1">
        <v>43886</v>
      </c>
      <c r="C781">
        <v>0</v>
      </c>
      <c r="D781" s="11">
        <f t="shared" si="60"/>
        <v>0</v>
      </c>
      <c r="E781" s="11">
        <f t="shared" si="61"/>
        <v>0</v>
      </c>
      <c r="F781" s="11">
        <f t="shared" si="62"/>
        <v>0</v>
      </c>
      <c r="G781" s="11">
        <f t="shared" si="63"/>
        <v>0</v>
      </c>
      <c r="H781" s="11">
        <f t="shared" si="64"/>
        <v>0</v>
      </c>
      <c r="I781">
        <v>0</v>
      </c>
      <c r="J781">
        <v>0</v>
      </c>
      <c r="K781">
        <v>0</v>
      </c>
      <c r="L781">
        <v>0</v>
      </c>
    </row>
    <row r="782" spans="1:12">
      <c r="A782" t="s">
        <v>8</v>
      </c>
      <c r="B782" s="1">
        <v>43885</v>
      </c>
      <c r="C782">
        <v>0</v>
      </c>
      <c r="D782" s="11">
        <f t="shared" si="60"/>
        <v>0</v>
      </c>
      <c r="E782" s="11">
        <f t="shared" si="61"/>
        <v>0</v>
      </c>
      <c r="F782" s="11">
        <f t="shared" si="62"/>
        <v>0</v>
      </c>
      <c r="G782" s="11">
        <f t="shared" si="63"/>
        <v>0</v>
      </c>
      <c r="H782" s="11">
        <f t="shared" si="64"/>
        <v>0</v>
      </c>
      <c r="I782">
        <v>0</v>
      </c>
      <c r="J782">
        <v>0</v>
      </c>
      <c r="K782">
        <v>0</v>
      </c>
      <c r="L782">
        <v>0</v>
      </c>
    </row>
    <row r="783" spans="1:12">
      <c r="A783" t="s">
        <v>8</v>
      </c>
      <c r="B783" s="1">
        <v>43884</v>
      </c>
      <c r="C783">
        <v>0</v>
      </c>
      <c r="D783" s="11">
        <f t="shared" si="60"/>
        <v>0</v>
      </c>
      <c r="E783" s="11">
        <f t="shared" si="61"/>
        <v>0</v>
      </c>
      <c r="F783" s="11">
        <f t="shared" si="62"/>
        <v>0</v>
      </c>
      <c r="G783" s="11">
        <f t="shared" si="63"/>
        <v>0</v>
      </c>
      <c r="H783" s="11">
        <f t="shared" si="64"/>
        <v>0</v>
      </c>
      <c r="I783">
        <v>0</v>
      </c>
      <c r="J783">
        <v>0</v>
      </c>
      <c r="K783">
        <v>0</v>
      </c>
      <c r="L783">
        <v>0</v>
      </c>
    </row>
    <row r="784" spans="1:12">
      <c r="A784" t="s">
        <v>8</v>
      </c>
      <c r="B784" s="1">
        <v>43883</v>
      </c>
      <c r="C784">
        <v>0</v>
      </c>
      <c r="D784" s="11">
        <f t="shared" si="60"/>
        <v>0</v>
      </c>
      <c r="E784" s="11">
        <f t="shared" si="61"/>
        <v>0</v>
      </c>
      <c r="F784" s="11">
        <f t="shared" si="62"/>
        <v>0</v>
      </c>
      <c r="G784" s="11">
        <f t="shared" si="63"/>
        <v>0</v>
      </c>
      <c r="H784" s="11">
        <f t="shared" si="64"/>
        <v>0</v>
      </c>
      <c r="I784">
        <v>0</v>
      </c>
      <c r="J784">
        <v>0</v>
      </c>
      <c r="K784">
        <v>0</v>
      </c>
      <c r="L784">
        <v>0</v>
      </c>
    </row>
    <row r="785" spans="1:12">
      <c r="A785" t="s">
        <v>8</v>
      </c>
      <c r="B785" s="1">
        <v>43882</v>
      </c>
      <c r="C785">
        <v>0</v>
      </c>
      <c r="D785" s="11">
        <f t="shared" si="60"/>
        <v>0</v>
      </c>
      <c r="E785" s="11">
        <f t="shared" si="61"/>
        <v>0</v>
      </c>
      <c r="F785" s="11">
        <f t="shared" si="62"/>
        <v>0</v>
      </c>
      <c r="G785" s="11">
        <f t="shared" si="63"/>
        <v>0</v>
      </c>
      <c r="H785" s="11">
        <f t="shared" si="64"/>
        <v>0</v>
      </c>
      <c r="I785">
        <v>0</v>
      </c>
      <c r="J785">
        <v>0</v>
      </c>
      <c r="K785">
        <v>0</v>
      </c>
      <c r="L785">
        <v>0</v>
      </c>
    </row>
    <row r="786" spans="1:12">
      <c r="A786" t="s">
        <v>8</v>
      </c>
      <c r="B786" s="1">
        <v>43881</v>
      </c>
      <c r="C786">
        <v>0</v>
      </c>
      <c r="D786" s="11">
        <f t="shared" si="60"/>
        <v>0</v>
      </c>
      <c r="E786" s="11">
        <f t="shared" si="61"/>
        <v>0</v>
      </c>
      <c r="F786" s="11">
        <f t="shared" si="62"/>
        <v>0</v>
      </c>
      <c r="G786" s="11">
        <f t="shared" si="63"/>
        <v>0</v>
      </c>
      <c r="H786" s="11">
        <f t="shared" si="64"/>
        <v>0</v>
      </c>
      <c r="I786">
        <v>0</v>
      </c>
      <c r="J786">
        <v>0</v>
      </c>
      <c r="K786">
        <v>0</v>
      </c>
      <c r="L786">
        <v>0</v>
      </c>
    </row>
    <row r="787" spans="1:12">
      <c r="A787" t="s">
        <v>8</v>
      </c>
      <c r="B787" s="1">
        <v>43880</v>
      </c>
      <c r="C787">
        <v>0</v>
      </c>
      <c r="D787" s="11">
        <f t="shared" si="60"/>
        <v>0</v>
      </c>
      <c r="E787" s="11">
        <f t="shared" si="61"/>
        <v>0</v>
      </c>
      <c r="F787" s="11">
        <f t="shared" si="62"/>
        <v>0</v>
      </c>
      <c r="G787" s="11">
        <f t="shared" si="63"/>
        <v>0</v>
      </c>
      <c r="H787" s="11">
        <f t="shared" si="64"/>
        <v>0</v>
      </c>
      <c r="I787">
        <v>0</v>
      </c>
      <c r="J787">
        <v>0</v>
      </c>
      <c r="K787">
        <v>0</v>
      </c>
      <c r="L787">
        <v>0</v>
      </c>
    </row>
    <row r="788" spans="1:12">
      <c r="A788" t="s">
        <v>8</v>
      </c>
      <c r="B788" s="1">
        <v>43879</v>
      </c>
      <c r="C788">
        <v>0</v>
      </c>
      <c r="D788" s="11">
        <f t="shared" si="60"/>
        <v>0</v>
      </c>
      <c r="E788" s="11">
        <f t="shared" si="61"/>
        <v>0</v>
      </c>
      <c r="F788" s="11">
        <f t="shared" si="62"/>
        <v>0</v>
      </c>
      <c r="G788" s="11">
        <f t="shared" si="63"/>
        <v>0</v>
      </c>
      <c r="H788" s="11">
        <f t="shared" si="64"/>
        <v>0</v>
      </c>
      <c r="I788">
        <v>0</v>
      </c>
      <c r="J788">
        <v>0</v>
      </c>
      <c r="K788">
        <v>0</v>
      </c>
      <c r="L788">
        <v>0</v>
      </c>
    </row>
    <row r="789" spans="1:12">
      <c r="A789" t="s">
        <v>8</v>
      </c>
      <c r="B789" s="1">
        <v>43878</v>
      </c>
      <c r="C789">
        <v>0</v>
      </c>
      <c r="D789" s="11">
        <f t="shared" si="60"/>
        <v>0</v>
      </c>
      <c r="E789" s="11">
        <f t="shared" si="61"/>
        <v>0</v>
      </c>
      <c r="F789" s="11">
        <f t="shared" si="62"/>
        <v>0</v>
      </c>
      <c r="G789" s="11">
        <f t="shared" si="63"/>
        <v>0</v>
      </c>
      <c r="H789" s="11">
        <f t="shared" si="64"/>
        <v>0</v>
      </c>
      <c r="I789">
        <v>0</v>
      </c>
      <c r="J789">
        <v>0</v>
      </c>
      <c r="K789">
        <v>0</v>
      </c>
      <c r="L789">
        <v>0</v>
      </c>
    </row>
    <row r="790" spans="1:12">
      <c r="A790" t="s">
        <v>8</v>
      </c>
      <c r="B790" s="1">
        <v>43877</v>
      </c>
      <c r="C790">
        <v>0</v>
      </c>
      <c r="D790" s="11">
        <f t="shared" si="60"/>
        <v>0</v>
      </c>
      <c r="E790" s="11">
        <f t="shared" si="61"/>
        <v>0</v>
      </c>
      <c r="F790" s="11">
        <f t="shared" si="62"/>
        <v>0</v>
      </c>
      <c r="G790" s="11">
        <f t="shared" si="63"/>
        <v>0</v>
      </c>
      <c r="H790" s="11">
        <f t="shared" si="64"/>
        <v>0</v>
      </c>
      <c r="I790">
        <v>0</v>
      </c>
      <c r="J790">
        <v>0</v>
      </c>
      <c r="K790">
        <v>0</v>
      </c>
      <c r="L790">
        <v>0</v>
      </c>
    </row>
    <row r="791" spans="1:12">
      <c r="A791" t="s">
        <v>8</v>
      </c>
      <c r="B791" s="1">
        <v>43876</v>
      </c>
      <c r="C791">
        <v>0</v>
      </c>
      <c r="D791" s="11">
        <f t="shared" si="60"/>
        <v>0</v>
      </c>
      <c r="E791" s="11">
        <f t="shared" si="61"/>
        <v>0</v>
      </c>
      <c r="F791" s="11">
        <f t="shared" si="62"/>
        <v>0</v>
      </c>
      <c r="G791" s="11">
        <f t="shared" si="63"/>
        <v>0</v>
      </c>
      <c r="H791" s="11">
        <f t="shared" si="64"/>
        <v>0</v>
      </c>
      <c r="I791">
        <v>0</v>
      </c>
      <c r="J791">
        <v>0</v>
      </c>
      <c r="K791">
        <v>0</v>
      </c>
      <c r="L791">
        <v>0</v>
      </c>
    </row>
    <row r="792" spans="1:12">
      <c r="A792" t="s">
        <v>8</v>
      </c>
      <c r="B792" s="1">
        <v>43875</v>
      </c>
      <c r="C792">
        <v>0</v>
      </c>
      <c r="D792" s="11">
        <f t="shared" si="60"/>
        <v>0</v>
      </c>
      <c r="E792" s="11">
        <f t="shared" si="61"/>
        <v>0</v>
      </c>
      <c r="F792" s="11">
        <f t="shared" si="62"/>
        <v>0</v>
      </c>
      <c r="G792" s="11">
        <f t="shared" si="63"/>
        <v>0</v>
      </c>
      <c r="H792" s="11">
        <f t="shared" si="64"/>
        <v>0</v>
      </c>
      <c r="I792">
        <v>0</v>
      </c>
      <c r="J792">
        <v>0</v>
      </c>
      <c r="K792">
        <v>0</v>
      </c>
      <c r="L792">
        <v>0</v>
      </c>
    </row>
    <row r="793" spans="1:12">
      <c r="A793" t="s">
        <v>8</v>
      </c>
      <c r="B793" s="1">
        <v>43874</v>
      </c>
      <c r="C793">
        <v>0</v>
      </c>
      <c r="D793" s="11">
        <f t="shared" si="60"/>
        <v>0</v>
      </c>
      <c r="E793" s="11">
        <f t="shared" si="61"/>
        <v>0</v>
      </c>
      <c r="F793" s="11">
        <f t="shared" si="62"/>
        <v>0</v>
      </c>
      <c r="G793" s="11">
        <f t="shared" si="63"/>
        <v>0</v>
      </c>
      <c r="H793" s="11">
        <f t="shared" si="64"/>
        <v>0</v>
      </c>
      <c r="I793">
        <v>0</v>
      </c>
      <c r="J793">
        <v>0</v>
      </c>
      <c r="K793">
        <v>0</v>
      </c>
      <c r="L793">
        <v>0</v>
      </c>
    </row>
    <row r="794" spans="1:12">
      <c r="A794" t="s">
        <v>9</v>
      </c>
      <c r="B794" s="1">
        <v>43972</v>
      </c>
      <c r="C794">
        <v>412</v>
      </c>
      <c r="D794" s="11">
        <f t="shared" si="60"/>
        <v>632.29369489779378</v>
      </c>
      <c r="E794" s="11">
        <f t="shared" si="61"/>
        <v>269.92703759108235</v>
      </c>
      <c r="F794" s="11">
        <f t="shared" si="62"/>
        <v>460.24031393434672</v>
      </c>
      <c r="G794" s="11">
        <f t="shared" si="63"/>
        <v>593.88609489748103</v>
      </c>
      <c r="H794" s="11">
        <f t="shared" si="64"/>
        <v>591.46439202879844</v>
      </c>
      <c r="I794">
        <v>264.8</v>
      </c>
      <c r="J794">
        <v>0</v>
      </c>
      <c r="K794">
        <v>1677</v>
      </c>
      <c r="L794">
        <v>0</v>
      </c>
    </row>
    <row r="795" spans="1:12">
      <c r="A795" t="s">
        <v>9</v>
      </c>
      <c r="B795" s="1">
        <v>43971</v>
      </c>
      <c r="C795">
        <v>412</v>
      </c>
      <c r="D795" s="11">
        <f t="shared" si="60"/>
        <v>632.29369489779378</v>
      </c>
      <c r="E795" s="11">
        <f t="shared" si="61"/>
        <v>269.92703759108235</v>
      </c>
      <c r="F795" s="11">
        <f t="shared" si="62"/>
        <v>460.24031393434672</v>
      </c>
      <c r="G795" s="11">
        <f t="shared" si="63"/>
        <v>593.88609489748103</v>
      </c>
      <c r="H795" s="11">
        <f t="shared" si="64"/>
        <v>591.46439202879844</v>
      </c>
      <c r="I795">
        <v>264.8</v>
      </c>
      <c r="J795">
        <v>0</v>
      </c>
      <c r="K795">
        <v>1677</v>
      </c>
      <c r="L795">
        <v>0</v>
      </c>
    </row>
    <row r="796" spans="1:12">
      <c r="A796" t="s">
        <v>9</v>
      </c>
      <c r="B796" s="1">
        <v>43970</v>
      </c>
      <c r="C796">
        <v>412</v>
      </c>
      <c r="D796" s="11">
        <f t="shared" si="60"/>
        <v>632.14516454898057</v>
      </c>
      <c r="E796" s="11">
        <f t="shared" si="61"/>
        <v>269.86362978333256</v>
      </c>
      <c r="F796" s="11">
        <f t="shared" si="62"/>
        <v>460.13220016551082</v>
      </c>
      <c r="G796" s="11">
        <f t="shared" si="63"/>
        <v>593.74658677089008</v>
      </c>
      <c r="H796" s="11">
        <f t="shared" si="64"/>
        <v>591.32545277767588</v>
      </c>
      <c r="I796">
        <v>264.8</v>
      </c>
      <c r="J796">
        <v>4</v>
      </c>
      <c r="K796">
        <v>1677</v>
      </c>
      <c r="L796">
        <v>0</v>
      </c>
    </row>
    <row r="797" spans="1:12">
      <c r="A797" t="s">
        <v>9</v>
      </c>
      <c r="B797" s="1">
        <v>43969</v>
      </c>
      <c r="C797">
        <v>412</v>
      </c>
      <c r="D797" s="11">
        <f t="shared" si="60"/>
        <v>628.67945641000586</v>
      </c>
      <c r="E797" s="11">
        <f t="shared" si="61"/>
        <v>268.38411426916952</v>
      </c>
      <c r="F797" s="11">
        <f t="shared" si="62"/>
        <v>457.60954555934023</v>
      </c>
      <c r="G797" s="11">
        <f t="shared" si="63"/>
        <v>590.49139715043566</v>
      </c>
      <c r="H797" s="11">
        <f t="shared" si="64"/>
        <v>588.08353691814909</v>
      </c>
      <c r="I797">
        <v>264.8</v>
      </c>
      <c r="J797">
        <v>37</v>
      </c>
      <c r="K797">
        <v>1673</v>
      </c>
      <c r="L797">
        <v>5</v>
      </c>
    </row>
    <row r="798" spans="1:12">
      <c r="A798" t="s">
        <v>9</v>
      </c>
      <c r="B798" s="1">
        <v>43968</v>
      </c>
      <c r="C798">
        <v>407</v>
      </c>
      <c r="D798" s="11">
        <f t="shared" si="60"/>
        <v>621.3024490856169</v>
      </c>
      <c r="E798" s="11">
        <f t="shared" si="61"/>
        <v>265.23485981759399</v>
      </c>
      <c r="F798" s="11">
        <f t="shared" si="62"/>
        <v>452.23989504049149</v>
      </c>
      <c r="G798" s="11">
        <f t="shared" si="63"/>
        <v>583.56249352975408</v>
      </c>
      <c r="H798" s="11">
        <f t="shared" si="64"/>
        <v>581.18288744572794</v>
      </c>
      <c r="I798">
        <v>261.60000000000002</v>
      </c>
      <c r="J798">
        <v>82</v>
      </c>
      <c r="K798">
        <v>1636</v>
      </c>
      <c r="L798">
        <v>4</v>
      </c>
    </row>
    <row r="799" spans="1:12">
      <c r="A799" t="s">
        <v>9</v>
      </c>
      <c r="B799" s="1">
        <v>43967</v>
      </c>
      <c r="C799">
        <v>403</v>
      </c>
      <c r="D799" s="11">
        <f t="shared" si="60"/>
        <v>615.80682617952857</v>
      </c>
      <c r="E799" s="11">
        <f t="shared" si="61"/>
        <v>262.88877093084977</v>
      </c>
      <c r="F799" s="11">
        <f t="shared" si="62"/>
        <v>448.23968559356388</v>
      </c>
      <c r="G799" s="11">
        <f t="shared" si="63"/>
        <v>578.4006928458906</v>
      </c>
      <c r="H799" s="11">
        <f t="shared" si="64"/>
        <v>576.04213515419269</v>
      </c>
      <c r="I799">
        <v>259</v>
      </c>
      <c r="J799">
        <v>32</v>
      </c>
      <c r="K799">
        <v>1554</v>
      </c>
      <c r="L799">
        <v>1</v>
      </c>
    </row>
    <row r="800" spans="1:12">
      <c r="A800" t="s">
        <v>9</v>
      </c>
      <c r="B800" s="1">
        <v>43966</v>
      </c>
      <c r="C800">
        <v>402</v>
      </c>
      <c r="D800" s="11">
        <f t="shared" si="60"/>
        <v>608.08324804124209</v>
      </c>
      <c r="E800" s="11">
        <f t="shared" si="61"/>
        <v>259.59156492785792</v>
      </c>
      <c r="F800" s="11">
        <f t="shared" si="62"/>
        <v>442.61776961409805</v>
      </c>
      <c r="G800" s="11">
        <f t="shared" si="63"/>
        <v>571.1462702631635</v>
      </c>
      <c r="H800" s="11">
        <f t="shared" si="64"/>
        <v>568.81729409581885</v>
      </c>
      <c r="I800">
        <v>258.40000000000003</v>
      </c>
      <c r="J800">
        <v>71</v>
      </c>
      <c r="K800">
        <v>1522</v>
      </c>
      <c r="L800">
        <v>13</v>
      </c>
    </row>
    <row r="801" spans="1:12">
      <c r="A801" t="s">
        <v>9</v>
      </c>
      <c r="B801" s="1">
        <v>43965</v>
      </c>
      <c r="C801">
        <v>389</v>
      </c>
      <c r="D801" s="11">
        <f t="shared" si="60"/>
        <v>599.51799792634756</v>
      </c>
      <c r="E801" s="11">
        <f t="shared" si="61"/>
        <v>255.93504801428364</v>
      </c>
      <c r="F801" s="11">
        <f t="shared" si="62"/>
        <v>436.38320894456223</v>
      </c>
      <c r="G801" s="11">
        <f t="shared" si="63"/>
        <v>563.10130162975474</v>
      </c>
      <c r="H801" s="11">
        <f t="shared" si="64"/>
        <v>560.80513061441707</v>
      </c>
      <c r="I801">
        <v>250</v>
      </c>
      <c r="J801">
        <v>39</v>
      </c>
      <c r="K801">
        <v>1451</v>
      </c>
      <c r="L801">
        <v>9</v>
      </c>
    </row>
    <row r="802" spans="1:12">
      <c r="A802" t="s">
        <v>9</v>
      </c>
      <c r="B802" s="1">
        <v>43964</v>
      </c>
      <c r="C802">
        <v>380</v>
      </c>
      <c r="D802" s="11">
        <f t="shared" si="60"/>
        <v>593.57678397381949</v>
      </c>
      <c r="E802" s="11">
        <f t="shared" si="61"/>
        <v>253.39873570428992</v>
      </c>
      <c r="F802" s="11">
        <f t="shared" si="62"/>
        <v>432.05865819112699</v>
      </c>
      <c r="G802" s="11">
        <f t="shared" si="63"/>
        <v>557.52097656611852</v>
      </c>
      <c r="H802" s="11">
        <f t="shared" si="64"/>
        <v>555.24756056951412</v>
      </c>
      <c r="I802">
        <v>244.20000000000002</v>
      </c>
      <c r="J802">
        <v>52</v>
      </c>
      <c r="K802">
        <v>1412</v>
      </c>
      <c r="L802">
        <v>9</v>
      </c>
    </row>
    <row r="803" spans="1:12">
      <c r="A803" t="s">
        <v>9</v>
      </c>
      <c r="B803" s="1">
        <v>43963</v>
      </c>
      <c r="C803">
        <v>371</v>
      </c>
      <c r="D803" s="11">
        <f t="shared" si="60"/>
        <v>586.74438792841238</v>
      </c>
      <c r="E803" s="11">
        <f t="shared" si="61"/>
        <v>250.48197654779713</v>
      </c>
      <c r="F803" s="11">
        <f t="shared" si="62"/>
        <v>427.08542482467641</v>
      </c>
      <c r="G803" s="11">
        <f t="shared" si="63"/>
        <v>551.10360274293691</v>
      </c>
      <c r="H803" s="11">
        <f t="shared" si="64"/>
        <v>548.85635501787567</v>
      </c>
      <c r="I803">
        <v>238.4</v>
      </c>
      <c r="J803">
        <v>35</v>
      </c>
      <c r="K803">
        <v>1360</v>
      </c>
      <c r="L803">
        <v>6</v>
      </c>
    </row>
    <row r="804" spans="1:12">
      <c r="A804" t="s">
        <v>9</v>
      </c>
      <c r="B804" s="1">
        <v>43962</v>
      </c>
      <c r="C804">
        <v>365</v>
      </c>
      <c r="D804" s="11">
        <f t="shared" si="60"/>
        <v>579.96150199927615</v>
      </c>
      <c r="E804" s="11">
        <f t="shared" si="61"/>
        <v>247.58635332722096</v>
      </c>
      <c r="F804" s="11">
        <f t="shared" si="62"/>
        <v>422.14822938117118</v>
      </c>
      <c r="G804" s="11">
        <f t="shared" si="63"/>
        <v>544.73273162861892</v>
      </c>
      <c r="H804" s="11">
        <f t="shared" si="64"/>
        <v>542.51146254994478</v>
      </c>
      <c r="I804">
        <v>234.60000000000002</v>
      </c>
      <c r="J804">
        <v>74</v>
      </c>
      <c r="K804">
        <v>1325</v>
      </c>
      <c r="L804">
        <v>7</v>
      </c>
    </row>
    <row r="805" spans="1:12">
      <c r="A805" t="s">
        <v>9</v>
      </c>
      <c r="B805" s="1">
        <v>43961</v>
      </c>
      <c r="C805">
        <v>358</v>
      </c>
      <c r="D805" s="11">
        <f t="shared" si="60"/>
        <v>571.54478223319484</v>
      </c>
      <c r="E805" s="11">
        <f t="shared" si="61"/>
        <v>243.99324422139651</v>
      </c>
      <c r="F805" s="11">
        <f t="shared" si="62"/>
        <v>416.02178248047124</v>
      </c>
      <c r="G805" s="11">
        <f t="shared" si="63"/>
        <v>536.827271121801</v>
      </c>
      <c r="H805" s="11">
        <f t="shared" si="64"/>
        <v>534.63823831966556</v>
      </c>
      <c r="I805">
        <v>230.10000000000002</v>
      </c>
      <c r="J805">
        <v>16</v>
      </c>
      <c r="K805">
        <v>1251</v>
      </c>
      <c r="L805">
        <v>3</v>
      </c>
    </row>
    <row r="806" spans="1:12">
      <c r="A806" t="s">
        <v>9</v>
      </c>
      <c r="B806" s="1">
        <v>43960</v>
      </c>
      <c r="C806">
        <v>355</v>
      </c>
      <c r="D806" s="11">
        <f t="shared" si="60"/>
        <v>566.64328072235924</v>
      </c>
      <c r="E806" s="11">
        <f t="shared" si="61"/>
        <v>241.90078656565169</v>
      </c>
      <c r="F806" s="11">
        <f t="shared" si="62"/>
        <v>412.45402810888714</v>
      </c>
      <c r="G806" s="11">
        <f t="shared" si="63"/>
        <v>532.22350294430112</v>
      </c>
      <c r="H806" s="11">
        <f t="shared" si="64"/>
        <v>530.05324303262057</v>
      </c>
      <c r="I806">
        <v>228.20000000000002</v>
      </c>
      <c r="J806">
        <v>166</v>
      </c>
      <c r="K806">
        <v>1235</v>
      </c>
      <c r="L806">
        <v>35</v>
      </c>
    </row>
    <row r="807" spans="1:12">
      <c r="A807" t="s">
        <v>9</v>
      </c>
      <c r="B807" s="1">
        <v>43959</v>
      </c>
      <c r="C807">
        <v>320</v>
      </c>
      <c r="D807" s="11">
        <f t="shared" si="60"/>
        <v>560.50402630474696</v>
      </c>
      <c r="E807" s="11">
        <f t="shared" si="61"/>
        <v>239.27993051199152</v>
      </c>
      <c r="F807" s="11">
        <f t="shared" si="62"/>
        <v>407.98532566367072</v>
      </c>
      <c r="G807" s="11">
        <f t="shared" si="63"/>
        <v>526.45716704521044</v>
      </c>
      <c r="H807" s="11">
        <f t="shared" si="64"/>
        <v>524.31042065288761</v>
      </c>
      <c r="I807">
        <v>205.70000000000002</v>
      </c>
      <c r="J807">
        <v>22</v>
      </c>
      <c r="K807">
        <v>1069</v>
      </c>
      <c r="L807">
        <v>4</v>
      </c>
    </row>
    <row r="808" spans="1:12">
      <c r="A808" t="s">
        <v>9</v>
      </c>
      <c r="B808" s="1">
        <v>43958</v>
      </c>
      <c r="C808">
        <v>316</v>
      </c>
      <c r="D808" s="11">
        <f t="shared" si="60"/>
        <v>555.55301467764025</v>
      </c>
      <c r="E808" s="11">
        <f t="shared" si="61"/>
        <v>237.16633692033008</v>
      </c>
      <c r="F808" s="11">
        <f t="shared" si="62"/>
        <v>404.38153336914138</v>
      </c>
      <c r="G808" s="11">
        <f t="shared" si="63"/>
        <v>521.80689615884694</v>
      </c>
      <c r="H808" s="11">
        <f t="shared" si="64"/>
        <v>519.67911228213507</v>
      </c>
      <c r="I808">
        <v>203.10000000000002</v>
      </c>
      <c r="J808">
        <v>21</v>
      </c>
      <c r="K808">
        <v>1047</v>
      </c>
      <c r="L808">
        <v>3</v>
      </c>
    </row>
    <row r="809" spans="1:12">
      <c r="A809" t="s">
        <v>9</v>
      </c>
      <c r="B809" s="1">
        <v>43957</v>
      </c>
      <c r="C809">
        <v>313</v>
      </c>
      <c r="D809" s="11">
        <f t="shared" si="60"/>
        <v>547.38384549291425</v>
      </c>
      <c r="E809" s="11">
        <f t="shared" si="61"/>
        <v>233.67890749408869</v>
      </c>
      <c r="F809" s="11">
        <f t="shared" si="62"/>
        <v>398.43527608316788</v>
      </c>
      <c r="G809" s="11">
        <f t="shared" si="63"/>
        <v>514.1339491963472</v>
      </c>
      <c r="H809" s="11">
        <f t="shared" si="64"/>
        <v>512.03745347039353</v>
      </c>
      <c r="I809">
        <v>201.20000000000002</v>
      </c>
      <c r="J809">
        <v>50</v>
      </c>
      <c r="K809">
        <v>1026</v>
      </c>
      <c r="L809">
        <v>3</v>
      </c>
    </row>
    <row r="810" spans="1:12">
      <c r="A810" t="s">
        <v>9</v>
      </c>
      <c r="B810" s="1">
        <v>43956</v>
      </c>
      <c r="C810">
        <v>310</v>
      </c>
      <c r="D810" s="11">
        <f t="shared" si="60"/>
        <v>539.21467630818825</v>
      </c>
      <c r="E810" s="11">
        <f t="shared" si="61"/>
        <v>230.19147806784733</v>
      </c>
      <c r="F810" s="11">
        <f t="shared" si="62"/>
        <v>392.48901879719443</v>
      </c>
      <c r="G810" s="11">
        <f t="shared" si="63"/>
        <v>506.46100223384741</v>
      </c>
      <c r="H810" s="11">
        <f t="shared" si="64"/>
        <v>504.39579465865194</v>
      </c>
      <c r="I810">
        <v>199.20000000000002</v>
      </c>
      <c r="J810">
        <v>39</v>
      </c>
      <c r="K810">
        <v>976</v>
      </c>
      <c r="L810">
        <v>6</v>
      </c>
    </row>
    <row r="811" spans="1:12">
      <c r="A811" t="s">
        <v>9</v>
      </c>
      <c r="B811" s="1">
        <v>43955</v>
      </c>
      <c r="C811">
        <v>304</v>
      </c>
      <c r="D811" s="11">
        <f t="shared" si="60"/>
        <v>531.34256782108866</v>
      </c>
      <c r="E811" s="11">
        <f t="shared" si="61"/>
        <v>226.83086425710565</v>
      </c>
      <c r="F811" s="11">
        <f t="shared" si="62"/>
        <v>386.75898904889272</v>
      </c>
      <c r="G811" s="11">
        <f t="shared" si="63"/>
        <v>499.06707152452947</v>
      </c>
      <c r="H811" s="11">
        <f t="shared" si="64"/>
        <v>497.03201434915547</v>
      </c>
      <c r="I811">
        <v>195.4</v>
      </c>
      <c r="J811">
        <v>50</v>
      </c>
      <c r="K811">
        <v>937</v>
      </c>
      <c r="L811">
        <v>23</v>
      </c>
    </row>
    <row r="812" spans="1:12">
      <c r="A812" t="s">
        <v>9</v>
      </c>
      <c r="B812" s="1">
        <v>43954</v>
      </c>
      <c r="C812">
        <v>281</v>
      </c>
      <c r="D812" s="11">
        <f t="shared" si="60"/>
        <v>525.00527293839207</v>
      </c>
      <c r="E812" s="11">
        <f t="shared" si="61"/>
        <v>224.12546445977898</v>
      </c>
      <c r="F812" s="11">
        <f t="shared" si="62"/>
        <v>382.1461349118951</v>
      </c>
      <c r="G812" s="11">
        <f t="shared" si="63"/>
        <v>493.11472478998422</v>
      </c>
      <c r="H812" s="11">
        <f t="shared" si="64"/>
        <v>491.10393963459234</v>
      </c>
      <c r="I812">
        <v>180.60000000000002</v>
      </c>
      <c r="J812">
        <v>13</v>
      </c>
      <c r="K812">
        <v>887</v>
      </c>
      <c r="L812">
        <v>0</v>
      </c>
    </row>
    <row r="813" spans="1:12">
      <c r="A813" t="s">
        <v>9</v>
      </c>
      <c r="B813" s="1">
        <v>43953</v>
      </c>
      <c r="C813">
        <v>281</v>
      </c>
      <c r="D813" s="11">
        <f t="shared" si="60"/>
        <v>520.35132200891178</v>
      </c>
      <c r="E813" s="11">
        <f t="shared" si="61"/>
        <v>222.13868648361725</v>
      </c>
      <c r="F813" s="11">
        <f t="shared" si="62"/>
        <v>378.75857015503749</v>
      </c>
      <c r="G813" s="11">
        <f t="shared" si="63"/>
        <v>488.74347015680252</v>
      </c>
      <c r="H813" s="11">
        <f t="shared" si="64"/>
        <v>486.75050976608497</v>
      </c>
      <c r="I813">
        <v>180.60000000000002</v>
      </c>
      <c r="J813">
        <v>51</v>
      </c>
      <c r="K813">
        <v>874</v>
      </c>
      <c r="L813">
        <v>24</v>
      </c>
    </row>
    <row r="814" spans="1:12">
      <c r="A814" t="s">
        <v>9</v>
      </c>
      <c r="B814" s="1">
        <v>43952</v>
      </c>
      <c r="C814">
        <v>257</v>
      </c>
      <c r="D814" s="11">
        <f t="shared" si="60"/>
        <v>512.08313259164368</v>
      </c>
      <c r="E814" s="11">
        <f t="shared" si="61"/>
        <v>218.60898518554265</v>
      </c>
      <c r="F814" s="11">
        <f t="shared" si="62"/>
        <v>372.74023702317345</v>
      </c>
      <c r="G814" s="11">
        <f t="shared" si="63"/>
        <v>480.9775177765755</v>
      </c>
      <c r="H814" s="11">
        <f t="shared" si="64"/>
        <v>479.01622478692838</v>
      </c>
      <c r="I814">
        <v>165.20000000000002</v>
      </c>
      <c r="J814">
        <v>42</v>
      </c>
      <c r="K814">
        <v>823</v>
      </c>
      <c r="L814">
        <v>12</v>
      </c>
    </row>
    <row r="815" spans="1:12">
      <c r="A815" t="s">
        <v>9</v>
      </c>
      <c r="B815" s="1">
        <v>43951</v>
      </c>
      <c r="C815">
        <v>245</v>
      </c>
      <c r="D815" s="11">
        <f t="shared" si="60"/>
        <v>504.26053422081509</v>
      </c>
      <c r="E815" s="11">
        <f t="shared" si="61"/>
        <v>215.26950731071756</v>
      </c>
      <c r="F815" s="11">
        <f t="shared" si="62"/>
        <v>367.04624519781703</v>
      </c>
      <c r="G815" s="11">
        <f t="shared" si="63"/>
        <v>473.63008977612122</v>
      </c>
      <c r="H815" s="11">
        <f t="shared" si="64"/>
        <v>471.69875756113947</v>
      </c>
      <c r="I815">
        <v>157.5</v>
      </c>
      <c r="J815">
        <v>31</v>
      </c>
      <c r="K815">
        <v>781</v>
      </c>
      <c r="L815">
        <v>10</v>
      </c>
    </row>
    <row r="816" spans="1:12">
      <c r="A816" t="s">
        <v>9</v>
      </c>
      <c r="B816" s="1">
        <v>43950</v>
      </c>
      <c r="C816">
        <v>235</v>
      </c>
      <c r="D816" s="11">
        <f t="shared" si="60"/>
        <v>494.75459189677025</v>
      </c>
      <c r="E816" s="11">
        <f t="shared" si="61"/>
        <v>211.21140761472759</v>
      </c>
      <c r="F816" s="11">
        <f t="shared" si="62"/>
        <v>360.12696399232061</v>
      </c>
      <c r="G816" s="11">
        <f t="shared" si="63"/>
        <v>464.7015696743033</v>
      </c>
      <c r="H816" s="11">
        <f t="shared" si="64"/>
        <v>462.80664548929468</v>
      </c>
      <c r="I816">
        <v>151</v>
      </c>
      <c r="J816">
        <v>37</v>
      </c>
      <c r="K816">
        <v>750</v>
      </c>
      <c r="L816">
        <v>5</v>
      </c>
    </row>
    <row r="817" spans="1:12">
      <c r="A817" t="s">
        <v>9</v>
      </c>
      <c r="B817" s="1">
        <v>43949</v>
      </c>
      <c r="C817">
        <v>230</v>
      </c>
      <c r="D817" s="11">
        <f t="shared" si="60"/>
        <v>486.68444294458635</v>
      </c>
      <c r="E817" s="11">
        <f t="shared" si="61"/>
        <v>207.76625006031946</v>
      </c>
      <c r="F817" s="11">
        <f t="shared" si="62"/>
        <v>354.2527825522377</v>
      </c>
      <c r="G817" s="11">
        <f t="shared" si="63"/>
        <v>457.12162812953085</v>
      </c>
      <c r="H817" s="11">
        <f t="shared" si="64"/>
        <v>455.25761284496815</v>
      </c>
      <c r="I817">
        <v>147.80000000000001</v>
      </c>
      <c r="J817">
        <v>22</v>
      </c>
      <c r="K817">
        <v>713</v>
      </c>
      <c r="L817">
        <v>3</v>
      </c>
    </row>
    <row r="818" spans="1:12">
      <c r="A818" t="s">
        <v>9</v>
      </c>
      <c r="B818" s="1">
        <v>43948</v>
      </c>
      <c r="C818">
        <v>227</v>
      </c>
      <c r="D818" s="11">
        <f t="shared" si="60"/>
        <v>479.45596596901061</v>
      </c>
      <c r="E818" s="11">
        <f t="shared" si="61"/>
        <v>204.68040341649376</v>
      </c>
      <c r="F818" s="11">
        <f t="shared" si="62"/>
        <v>348.99124580222485</v>
      </c>
      <c r="G818" s="11">
        <f t="shared" si="63"/>
        <v>450.33223263544016</v>
      </c>
      <c r="H818" s="11">
        <f t="shared" si="64"/>
        <v>448.49590262366956</v>
      </c>
      <c r="I818">
        <v>145.9</v>
      </c>
      <c r="J818">
        <v>28</v>
      </c>
      <c r="K818">
        <v>691</v>
      </c>
      <c r="L818">
        <v>6</v>
      </c>
    </row>
    <row r="819" spans="1:12">
      <c r="A819" t="s">
        <v>9</v>
      </c>
      <c r="B819" s="1">
        <v>43947</v>
      </c>
      <c r="C819">
        <v>221</v>
      </c>
      <c r="D819" s="11">
        <f t="shared" si="60"/>
        <v>471.33630690055566</v>
      </c>
      <c r="E819" s="11">
        <f t="shared" si="61"/>
        <v>201.21410992616899</v>
      </c>
      <c r="F819" s="11">
        <f t="shared" si="62"/>
        <v>343.08102643919665</v>
      </c>
      <c r="G819" s="11">
        <f t="shared" si="63"/>
        <v>442.70578838180404</v>
      </c>
      <c r="H819" s="11">
        <f t="shared" si="64"/>
        <v>440.90055689563553</v>
      </c>
      <c r="I819">
        <v>142</v>
      </c>
      <c r="J819">
        <v>14</v>
      </c>
      <c r="K819">
        <v>663</v>
      </c>
      <c r="L819">
        <v>2</v>
      </c>
    </row>
    <row r="820" spans="1:12">
      <c r="A820" t="s">
        <v>9</v>
      </c>
      <c r="B820" s="1">
        <v>43946</v>
      </c>
      <c r="C820">
        <v>219</v>
      </c>
      <c r="D820" s="11">
        <f t="shared" si="60"/>
        <v>465.44460306429875</v>
      </c>
      <c r="E820" s="11">
        <f t="shared" si="61"/>
        <v>198.69893355209189</v>
      </c>
      <c r="F820" s="11">
        <f t="shared" si="62"/>
        <v>338.79251360870671</v>
      </c>
      <c r="G820" s="11">
        <f t="shared" si="63"/>
        <v>437.17196602703149</v>
      </c>
      <c r="H820" s="11">
        <f t="shared" si="64"/>
        <v>435.38929993444009</v>
      </c>
      <c r="I820">
        <v>140.80000000000001</v>
      </c>
      <c r="J820">
        <v>9</v>
      </c>
      <c r="K820">
        <v>649</v>
      </c>
      <c r="L820">
        <v>1</v>
      </c>
    </row>
    <row r="821" spans="1:12">
      <c r="A821" t="s">
        <v>9</v>
      </c>
      <c r="B821" s="1">
        <v>43945</v>
      </c>
      <c r="C821">
        <v>218</v>
      </c>
      <c r="D821" s="11">
        <f t="shared" si="60"/>
        <v>458.76073736770473</v>
      </c>
      <c r="E821" s="11">
        <f t="shared" si="61"/>
        <v>195.84558220334893</v>
      </c>
      <c r="F821" s="11">
        <f t="shared" si="62"/>
        <v>333.92739401109202</v>
      </c>
      <c r="G821" s="11">
        <f t="shared" si="63"/>
        <v>430.89410033044078</v>
      </c>
      <c r="H821" s="11">
        <f t="shared" si="64"/>
        <v>429.1370336339242</v>
      </c>
      <c r="I821">
        <v>140.1</v>
      </c>
      <c r="J821">
        <v>23</v>
      </c>
      <c r="K821">
        <v>640</v>
      </c>
      <c r="L821">
        <v>5</v>
      </c>
    </row>
    <row r="822" spans="1:12">
      <c r="A822" t="s">
        <v>9</v>
      </c>
      <c r="B822" s="1">
        <v>43944</v>
      </c>
      <c r="C822">
        <v>213</v>
      </c>
      <c r="D822" s="11">
        <f t="shared" si="60"/>
        <v>448.5121432995939</v>
      </c>
      <c r="E822" s="11">
        <f t="shared" si="61"/>
        <v>191.47044346860977</v>
      </c>
      <c r="F822" s="11">
        <f t="shared" si="62"/>
        <v>326.46754396141625</v>
      </c>
      <c r="G822" s="11">
        <f t="shared" si="63"/>
        <v>421.26803959566831</v>
      </c>
      <c r="H822" s="11">
        <f t="shared" si="64"/>
        <v>419.55022530646659</v>
      </c>
      <c r="I822">
        <v>136.9</v>
      </c>
      <c r="J822">
        <v>17</v>
      </c>
      <c r="K822">
        <v>617</v>
      </c>
      <c r="L822">
        <v>4</v>
      </c>
    </row>
    <row r="823" spans="1:12">
      <c r="A823" t="s">
        <v>9</v>
      </c>
      <c r="B823" s="1">
        <v>43943</v>
      </c>
      <c r="C823">
        <v>209</v>
      </c>
      <c r="D823" s="11">
        <f t="shared" si="60"/>
        <v>438.7091402779227</v>
      </c>
      <c r="E823" s="11">
        <f t="shared" si="61"/>
        <v>187.2855281571201</v>
      </c>
      <c r="F823" s="11">
        <f t="shared" si="62"/>
        <v>319.33203521824805</v>
      </c>
      <c r="G823" s="11">
        <f t="shared" si="63"/>
        <v>412.06050324066865</v>
      </c>
      <c r="H823" s="11">
        <f t="shared" si="64"/>
        <v>410.38023473237672</v>
      </c>
      <c r="I823">
        <v>134.30000000000001</v>
      </c>
      <c r="J823">
        <v>28</v>
      </c>
      <c r="K823">
        <v>600</v>
      </c>
      <c r="L823">
        <v>4</v>
      </c>
    </row>
    <row r="824" spans="1:12">
      <c r="A824" t="s">
        <v>9</v>
      </c>
      <c r="B824" s="1">
        <v>43942</v>
      </c>
      <c r="C824">
        <v>205</v>
      </c>
      <c r="D824" s="11">
        <f t="shared" si="60"/>
        <v>426.28210109388493</v>
      </c>
      <c r="E824" s="11">
        <f t="shared" si="61"/>
        <v>181.98040824204989</v>
      </c>
      <c r="F824" s="11">
        <f t="shared" si="62"/>
        <v>310.28651655897932</v>
      </c>
      <c r="G824" s="11">
        <f t="shared" si="63"/>
        <v>400.38832331589629</v>
      </c>
      <c r="H824" s="11">
        <f t="shared" si="64"/>
        <v>398.75565072178802</v>
      </c>
      <c r="I824">
        <v>131.80000000000001</v>
      </c>
      <c r="J824">
        <v>31</v>
      </c>
      <c r="K824">
        <v>572</v>
      </c>
      <c r="L824">
        <v>10</v>
      </c>
    </row>
    <row r="825" spans="1:12">
      <c r="A825" t="s">
        <v>9</v>
      </c>
      <c r="B825" s="1">
        <v>43941</v>
      </c>
      <c r="C825">
        <v>195</v>
      </c>
      <c r="D825" s="11">
        <f t="shared" si="60"/>
        <v>413.75604167730501</v>
      </c>
      <c r="E825" s="11">
        <f t="shared" si="61"/>
        <v>176.63301645514645</v>
      </c>
      <c r="F825" s="11">
        <f t="shared" si="62"/>
        <v>301.16892205381998</v>
      </c>
      <c r="G825" s="11">
        <f t="shared" si="63"/>
        <v>388.62313797339664</v>
      </c>
      <c r="H825" s="11">
        <f t="shared" si="64"/>
        <v>387.03844054378425</v>
      </c>
      <c r="I825">
        <v>125.30000000000001</v>
      </c>
      <c r="J825">
        <v>30</v>
      </c>
      <c r="K825">
        <v>541</v>
      </c>
      <c r="L825">
        <v>14</v>
      </c>
    </row>
    <row r="826" spans="1:12">
      <c r="A826" t="s">
        <v>9</v>
      </c>
      <c r="B826" s="1">
        <v>43940</v>
      </c>
      <c r="C826">
        <v>181</v>
      </c>
      <c r="D826" s="11">
        <f t="shared" si="60"/>
        <v>400.14075970276167</v>
      </c>
      <c r="E826" s="11">
        <f t="shared" si="61"/>
        <v>170.82063407807749</v>
      </c>
      <c r="F826" s="11">
        <f t="shared" si="62"/>
        <v>291.25849324386422</v>
      </c>
      <c r="G826" s="11">
        <f t="shared" si="63"/>
        <v>375.83489303589704</v>
      </c>
      <c r="H826" s="11">
        <f t="shared" si="64"/>
        <v>374.30234252421491</v>
      </c>
      <c r="I826">
        <v>116.30000000000001</v>
      </c>
      <c r="J826">
        <v>5</v>
      </c>
      <c r="K826">
        <v>511</v>
      </c>
      <c r="L826">
        <v>2</v>
      </c>
    </row>
    <row r="827" spans="1:12">
      <c r="A827" t="s">
        <v>9</v>
      </c>
      <c r="B827" s="1">
        <v>43939</v>
      </c>
      <c r="C827">
        <v>179</v>
      </c>
      <c r="D827" s="11">
        <f t="shared" si="60"/>
        <v>391.32795900651178</v>
      </c>
      <c r="E827" s="11">
        <f t="shared" si="61"/>
        <v>167.05843748492015</v>
      </c>
      <c r="F827" s="11">
        <f t="shared" si="62"/>
        <v>284.84374295960191</v>
      </c>
      <c r="G827" s="11">
        <f t="shared" si="63"/>
        <v>367.55741085817004</v>
      </c>
      <c r="H827" s="11">
        <f t="shared" si="64"/>
        <v>366.05861362427555</v>
      </c>
      <c r="I827">
        <v>115</v>
      </c>
      <c r="J827">
        <v>9</v>
      </c>
      <c r="K827">
        <v>506</v>
      </c>
      <c r="L827">
        <v>5</v>
      </c>
    </row>
    <row r="828" spans="1:12">
      <c r="A828" t="s">
        <v>9</v>
      </c>
      <c r="B828" s="1">
        <v>43938</v>
      </c>
      <c r="C828">
        <v>174</v>
      </c>
      <c r="D828" s="11">
        <f t="shared" si="60"/>
        <v>379.29700075264253</v>
      </c>
      <c r="E828" s="11">
        <f t="shared" si="61"/>
        <v>161.92240505718283</v>
      </c>
      <c r="F828" s="11">
        <f t="shared" si="62"/>
        <v>276.08652768389555</v>
      </c>
      <c r="G828" s="11">
        <f t="shared" si="63"/>
        <v>356.25725260430676</v>
      </c>
      <c r="H828" s="11">
        <f t="shared" si="64"/>
        <v>354.80453428334704</v>
      </c>
      <c r="I828">
        <v>111.80000000000001</v>
      </c>
      <c r="J828">
        <v>30</v>
      </c>
      <c r="K828">
        <v>497</v>
      </c>
      <c r="L828">
        <v>10</v>
      </c>
    </row>
    <row r="829" spans="1:12">
      <c r="A829" t="s">
        <v>9</v>
      </c>
      <c r="B829" s="1">
        <v>43937</v>
      </c>
      <c r="C829">
        <v>164</v>
      </c>
      <c r="D829" s="11">
        <f t="shared" si="60"/>
        <v>363.35474331335905</v>
      </c>
      <c r="E829" s="11">
        <f t="shared" si="61"/>
        <v>155.11663369203302</v>
      </c>
      <c r="F829" s="11">
        <f t="shared" si="62"/>
        <v>264.48231649551093</v>
      </c>
      <c r="G829" s="11">
        <f t="shared" si="63"/>
        <v>341.28338035021636</v>
      </c>
      <c r="H829" s="11">
        <f t="shared" si="64"/>
        <v>339.89172132952405</v>
      </c>
      <c r="I829">
        <v>105.4</v>
      </c>
      <c r="J829">
        <v>19</v>
      </c>
      <c r="K829">
        <v>467</v>
      </c>
      <c r="L829">
        <v>9</v>
      </c>
    </row>
    <row r="830" spans="1:12">
      <c r="A830" t="s">
        <v>9</v>
      </c>
      <c r="B830" s="1">
        <v>43936</v>
      </c>
      <c r="C830">
        <v>155</v>
      </c>
      <c r="D830" s="11">
        <f t="shared" si="60"/>
        <v>345.58061157204605</v>
      </c>
      <c r="E830" s="11">
        <f t="shared" si="61"/>
        <v>147.52883269796845</v>
      </c>
      <c r="F830" s="11">
        <f t="shared" si="62"/>
        <v>251.5447021581505</v>
      </c>
      <c r="G830" s="11">
        <f t="shared" si="63"/>
        <v>324.58890786817142</v>
      </c>
      <c r="H830" s="11">
        <f t="shared" si="64"/>
        <v>323.26532427852266</v>
      </c>
      <c r="I830">
        <v>99.600000000000009</v>
      </c>
      <c r="J830">
        <v>21</v>
      </c>
      <c r="K830">
        <v>448</v>
      </c>
      <c r="L830">
        <v>9</v>
      </c>
    </row>
    <row r="831" spans="1:12">
      <c r="A831" t="s">
        <v>9</v>
      </c>
      <c r="B831" s="1">
        <v>43935</v>
      </c>
      <c r="C831">
        <v>146</v>
      </c>
      <c r="D831" s="11">
        <f t="shared" si="60"/>
        <v>328.00452029581737</v>
      </c>
      <c r="E831" s="11">
        <f t="shared" si="61"/>
        <v>140.02557544757033</v>
      </c>
      <c r="F831" s="11">
        <f t="shared" si="62"/>
        <v>238.7512395125712</v>
      </c>
      <c r="G831" s="11">
        <f t="shared" si="63"/>
        <v>308.08044622158104</v>
      </c>
      <c r="H831" s="11">
        <f t="shared" si="64"/>
        <v>306.82417956235139</v>
      </c>
      <c r="I831">
        <v>93.800000000000011</v>
      </c>
      <c r="J831">
        <v>20</v>
      </c>
      <c r="K831">
        <v>427</v>
      </c>
      <c r="L831">
        <v>12</v>
      </c>
    </row>
    <row r="832" spans="1:12">
      <c r="A832" t="s">
        <v>9</v>
      </c>
      <c r="B832" s="1">
        <v>43934</v>
      </c>
      <c r="C832">
        <v>134</v>
      </c>
      <c r="D832" s="11">
        <f t="shared" si="60"/>
        <v>312.65638425178668</v>
      </c>
      <c r="E832" s="11">
        <f t="shared" si="61"/>
        <v>133.47343531341988</v>
      </c>
      <c r="F832" s="11">
        <f t="shared" si="62"/>
        <v>227.57948339953015</v>
      </c>
      <c r="G832" s="11">
        <f t="shared" si="63"/>
        <v>293.66460647385423</v>
      </c>
      <c r="H832" s="11">
        <f t="shared" si="64"/>
        <v>292.46712361301871</v>
      </c>
      <c r="I832">
        <v>86.100000000000009</v>
      </c>
      <c r="J832">
        <v>8</v>
      </c>
      <c r="K832">
        <v>407</v>
      </c>
      <c r="L832">
        <v>3</v>
      </c>
    </row>
    <row r="833" spans="1:12">
      <c r="A833" t="s">
        <v>9</v>
      </c>
      <c r="B833" s="1">
        <v>43933</v>
      </c>
      <c r="C833">
        <v>131</v>
      </c>
      <c r="D833" s="11">
        <f t="shared" si="60"/>
        <v>299.43718320741186</v>
      </c>
      <c r="E833" s="11">
        <f t="shared" si="61"/>
        <v>127.83014042368383</v>
      </c>
      <c r="F833" s="11">
        <f t="shared" si="62"/>
        <v>217.95735797313671</v>
      </c>
      <c r="G833" s="11">
        <f t="shared" si="63"/>
        <v>281.24838320726371</v>
      </c>
      <c r="H833" s="11">
        <f t="shared" si="64"/>
        <v>280.10153026310962</v>
      </c>
      <c r="I833">
        <v>84.2</v>
      </c>
      <c r="J833">
        <v>11</v>
      </c>
      <c r="K833">
        <v>399</v>
      </c>
      <c r="L833">
        <v>5</v>
      </c>
    </row>
    <row r="834" spans="1:12">
      <c r="A834" t="s">
        <v>9</v>
      </c>
      <c r="B834" s="1">
        <v>43932</v>
      </c>
      <c r="C834">
        <v>126</v>
      </c>
      <c r="D834" s="11">
        <f t="shared" ref="D834:D897" si="65">SUMIFS(CasesHB,HB,"Wales",SpecDate,B834)*SUMIFS(Pop,Area,A834)</f>
        <v>287.40622495354262</v>
      </c>
      <c r="E834" s="11">
        <f t="shared" ref="E834:E897" si="66">SUMIFS(CasesHB,HB,"Wales",SpecDate,B834)*SUMIFS(AreaKm2,Area,A834)</f>
        <v>122.69410799594654</v>
      </c>
      <c r="F834" s="11">
        <f t="shared" ref="F834:F897" si="67">SUMIFS(CasesHB,HB,"Wales",SpecDate,B834)*SUMIFS(PopKm2,Area,A834)</f>
        <v>209.20014269743032</v>
      </c>
      <c r="G834" s="11">
        <f t="shared" ref="G834:G897" si="68">SUMIFS(CasesHB,HB,"Wales",SpecDate,B834)*SUMIFS(PopKm2SRT,Area,A834)</f>
        <v>269.94822495340043</v>
      </c>
      <c r="H834" s="11">
        <f t="shared" ref="H834:H897" si="69">SUMIFS(CasesHB,HB,"Wales",SpecDate,B834)*SUMIFS(PopSRTKm2,Area,A834)</f>
        <v>268.84745092218111</v>
      </c>
      <c r="I834">
        <v>81</v>
      </c>
      <c r="J834">
        <v>13</v>
      </c>
      <c r="K834">
        <v>388</v>
      </c>
      <c r="L834">
        <v>9</v>
      </c>
    </row>
    <row r="835" spans="1:12">
      <c r="A835" t="s">
        <v>9</v>
      </c>
      <c r="B835" s="1">
        <v>43931</v>
      </c>
      <c r="C835">
        <v>117</v>
      </c>
      <c r="D835" s="11">
        <f t="shared" si="65"/>
        <v>275.32575658340232</v>
      </c>
      <c r="E835" s="11">
        <f t="shared" si="66"/>
        <v>117.53693963229263</v>
      </c>
      <c r="F835" s="11">
        <f t="shared" si="67"/>
        <v>200.40688949877864</v>
      </c>
      <c r="G835" s="11">
        <f t="shared" si="68"/>
        <v>258.60156399067353</v>
      </c>
      <c r="H835" s="11">
        <f t="shared" si="69"/>
        <v>257.54705849754509</v>
      </c>
      <c r="I835">
        <v>75.2</v>
      </c>
      <c r="J835">
        <v>17</v>
      </c>
      <c r="K835">
        <v>375</v>
      </c>
      <c r="L835">
        <v>7</v>
      </c>
    </row>
    <row r="836" spans="1:12">
      <c r="A836" t="s">
        <v>9</v>
      </c>
      <c r="B836" s="1">
        <v>43930</v>
      </c>
      <c r="C836">
        <v>110</v>
      </c>
      <c r="D836" s="11">
        <f t="shared" si="65"/>
        <v>260.47272170208231</v>
      </c>
      <c r="E836" s="11">
        <f t="shared" si="66"/>
        <v>111.1961588573083</v>
      </c>
      <c r="F836" s="11">
        <f t="shared" si="67"/>
        <v>189.5955126151905</v>
      </c>
      <c r="G836" s="11">
        <f t="shared" si="68"/>
        <v>244.65075133158308</v>
      </c>
      <c r="H836" s="11">
        <f t="shared" si="69"/>
        <v>243.65313338528765</v>
      </c>
      <c r="I836">
        <v>70.7</v>
      </c>
      <c r="J836">
        <v>15</v>
      </c>
      <c r="K836">
        <v>358</v>
      </c>
      <c r="L836">
        <v>9</v>
      </c>
    </row>
    <row r="837" spans="1:12">
      <c r="A837" t="s">
        <v>9</v>
      </c>
      <c r="B837" s="1">
        <v>43929</v>
      </c>
      <c r="C837">
        <v>101</v>
      </c>
      <c r="D837" s="11">
        <f t="shared" si="65"/>
        <v>241.16377635636624</v>
      </c>
      <c r="E837" s="11">
        <f t="shared" si="66"/>
        <v>102.95314384982869</v>
      </c>
      <c r="F837" s="11">
        <f t="shared" si="67"/>
        <v>175.54072266652594</v>
      </c>
      <c r="G837" s="11">
        <f t="shared" si="68"/>
        <v>226.51469487476547</v>
      </c>
      <c r="H837" s="11">
        <f t="shared" si="69"/>
        <v>225.59103073935299</v>
      </c>
      <c r="I837">
        <v>64.900000000000006</v>
      </c>
      <c r="J837">
        <v>19</v>
      </c>
      <c r="K837">
        <v>343</v>
      </c>
      <c r="L837">
        <v>10</v>
      </c>
    </row>
    <row r="838" spans="1:12">
      <c r="A838" t="s">
        <v>9</v>
      </c>
      <c r="B838" s="1">
        <v>43928</v>
      </c>
      <c r="C838">
        <v>91</v>
      </c>
      <c r="D838" s="11">
        <f t="shared" si="65"/>
        <v>222.20140182454767</v>
      </c>
      <c r="E838" s="11">
        <f t="shared" si="66"/>
        <v>94.858080393765377</v>
      </c>
      <c r="F838" s="11">
        <f t="shared" si="67"/>
        <v>161.73819817847843</v>
      </c>
      <c r="G838" s="11">
        <f t="shared" si="68"/>
        <v>208.70415737999332</v>
      </c>
      <c r="H838" s="11">
        <f t="shared" si="69"/>
        <v>207.85311967937102</v>
      </c>
      <c r="I838">
        <v>58.5</v>
      </c>
      <c r="J838">
        <v>27</v>
      </c>
      <c r="K838">
        <v>324</v>
      </c>
      <c r="L838">
        <v>14</v>
      </c>
    </row>
    <row r="839" spans="1:12">
      <c r="A839" t="s">
        <v>9</v>
      </c>
      <c r="B839" s="1">
        <v>43927</v>
      </c>
      <c r="C839">
        <v>77</v>
      </c>
      <c r="D839" s="11">
        <f t="shared" si="65"/>
        <v>203.58559810662658</v>
      </c>
      <c r="E839" s="11">
        <f t="shared" si="66"/>
        <v>86.910968489118375</v>
      </c>
      <c r="F839" s="11">
        <f t="shared" si="67"/>
        <v>148.18793915104797</v>
      </c>
      <c r="G839" s="11">
        <f t="shared" si="68"/>
        <v>191.21913884726661</v>
      </c>
      <c r="H839" s="11">
        <f t="shared" si="69"/>
        <v>190.43940020534171</v>
      </c>
      <c r="I839">
        <v>49.5</v>
      </c>
      <c r="J839">
        <v>25</v>
      </c>
      <c r="K839">
        <v>297</v>
      </c>
      <c r="L839">
        <v>9</v>
      </c>
    </row>
    <row r="840" spans="1:12">
      <c r="A840" t="s">
        <v>9</v>
      </c>
      <c r="B840" s="1">
        <v>43926</v>
      </c>
      <c r="C840">
        <v>68</v>
      </c>
      <c r="D840" s="11">
        <f t="shared" si="65"/>
        <v>184.82126403989227</v>
      </c>
      <c r="E840" s="11">
        <f t="shared" si="66"/>
        <v>78.900448776721518</v>
      </c>
      <c r="F840" s="11">
        <f t="shared" si="67"/>
        <v>134.52956635478162</v>
      </c>
      <c r="G840" s="11">
        <f t="shared" si="68"/>
        <v>173.594612187949</v>
      </c>
      <c r="H840" s="11">
        <f t="shared" si="69"/>
        <v>172.88674148018984</v>
      </c>
      <c r="I840">
        <v>43.7</v>
      </c>
      <c r="J840">
        <v>10</v>
      </c>
      <c r="K840">
        <v>272</v>
      </c>
      <c r="L840">
        <v>2</v>
      </c>
    </row>
    <row r="841" spans="1:12">
      <c r="A841" t="s">
        <v>9</v>
      </c>
      <c r="B841" s="1">
        <v>43925</v>
      </c>
      <c r="C841">
        <v>66</v>
      </c>
      <c r="D841" s="11">
        <f t="shared" si="65"/>
        <v>173.87952834398649</v>
      </c>
      <c r="E841" s="11">
        <f t="shared" si="66"/>
        <v>74.22940693914974</v>
      </c>
      <c r="F841" s="11">
        <f t="shared" si="67"/>
        <v>126.56518538387171</v>
      </c>
      <c r="G841" s="11">
        <f t="shared" si="68"/>
        <v>163.31751352908569</v>
      </c>
      <c r="H841" s="11">
        <f t="shared" si="69"/>
        <v>162.65154998082687</v>
      </c>
      <c r="I841">
        <v>42.400000000000006</v>
      </c>
      <c r="J841">
        <v>16</v>
      </c>
      <c r="K841">
        <v>262</v>
      </c>
      <c r="L841">
        <v>6</v>
      </c>
    </row>
    <row r="842" spans="1:12">
      <c r="A842" t="s">
        <v>9</v>
      </c>
      <c r="B842" s="1">
        <v>43924</v>
      </c>
      <c r="C842">
        <v>60</v>
      </c>
      <c r="D842" s="11">
        <f t="shared" si="65"/>
        <v>159.96718567181674</v>
      </c>
      <c r="E842" s="11">
        <f t="shared" si="66"/>
        <v>68.290208946581089</v>
      </c>
      <c r="F842" s="11">
        <f t="shared" si="67"/>
        <v>116.43852903624416</v>
      </c>
      <c r="G842" s="11">
        <f t="shared" si="68"/>
        <v>150.25025233840429</v>
      </c>
      <c r="H842" s="11">
        <f t="shared" si="69"/>
        <v>149.63757345901243</v>
      </c>
      <c r="I842">
        <v>38.6</v>
      </c>
      <c r="J842">
        <v>15</v>
      </c>
      <c r="K842">
        <v>246</v>
      </c>
      <c r="L842">
        <v>6</v>
      </c>
    </row>
    <row r="843" spans="1:12">
      <c r="A843" t="s">
        <v>9</v>
      </c>
      <c r="B843" s="1">
        <v>43923</v>
      </c>
      <c r="C843">
        <v>54</v>
      </c>
      <c r="D843" s="11">
        <f t="shared" si="65"/>
        <v>143.9259079999911</v>
      </c>
      <c r="E843" s="11">
        <f t="shared" si="66"/>
        <v>61.442165709598029</v>
      </c>
      <c r="F843" s="11">
        <f t="shared" si="67"/>
        <v>104.76224200196899</v>
      </c>
      <c r="G843" s="11">
        <f t="shared" si="68"/>
        <v>135.18337466658659</v>
      </c>
      <c r="H843" s="11">
        <f t="shared" si="69"/>
        <v>134.6321343377744</v>
      </c>
      <c r="I843">
        <v>34.700000000000003</v>
      </c>
      <c r="J843">
        <v>16</v>
      </c>
      <c r="K843">
        <v>231</v>
      </c>
      <c r="L843">
        <v>8</v>
      </c>
    </row>
    <row r="844" spans="1:12">
      <c r="A844" t="s">
        <v>9</v>
      </c>
      <c r="B844" s="1">
        <v>43922</v>
      </c>
      <c r="C844">
        <v>46</v>
      </c>
      <c r="D844" s="11">
        <f t="shared" si="65"/>
        <v>127.43903928172587</v>
      </c>
      <c r="E844" s="11">
        <f t="shared" si="66"/>
        <v>54.403899049365442</v>
      </c>
      <c r="F844" s="11">
        <f t="shared" si="67"/>
        <v>92.761613661186161</v>
      </c>
      <c r="G844" s="11">
        <f t="shared" si="68"/>
        <v>119.69797261499617</v>
      </c>
      <c r="H844" s="11">
        <f t="shared" si="69"/>
        <v>119.20987746316868</v>
      </c>
      <c r="I844">
        <v>29.6</v>
      </c>
      <c r="J844">
        <v>19</v>
      </c>
      <c r="K844">
        <v>215</v>
      </c>
      <c r="L844">
        <v>7</v>
      </c>
    </row>
    <row r="845" spans="1:12">
      <c r="A845" t="s">
        <v>9</v>
      </c>
      <c r="B845" s="1">
        <v>43921</v>
      </c>
      <c r="C845">
        <v>39</v>
      </c>
      <c r="D845" s="11">
        <f t="shared" si="65"/>
        <v>111.5958020749845</v>
      </c>
      <c r="E845" s="11">
        <f t="shared" si="66"/>
        <v>47.640399556048834</v>
      </c>
      <c r="F845" s="11">
        <f t="shared" si="67"/>
        <v>81.229478318692145</v>
      </c>
      <c r="G845" s="11">
        <f t="shared" si="68"/>
        <v>104.81710577863301</v>
      </c>
      <c r="H845" s="11">
        <f t="shared" si="69"/>
        <v>104.38969067676076</v>
      </c>
      <c r="I845">
        <v>25.1</v>
      </c>
      <c r="J845">
        <v>27</v>
      </c>
      <c r="K845">
        <v>196</v>
      </c>
      <c r="L845">
        <v>8</v>
      </c>
    </row>
    <row r="846" spans="1:12">
      <c r="A846" t="s">
        <v>9</v>
      </c>
      <c r="B846" s="1">
        <v>43920</v>
      </c>
      <c r="C846">
        <v>31</v>
      </c>
      <c r="D846" s="11">
        <f t="shared" si="65"/>
        <v>98.178560565525416</v>
      </c>
      <c r="E846" s="11">
        <f t="shared" si="66"/>
        <v>41.912560922646335</v>
      </c>
      <c r="F846" s="11">
        <f t="shared" si="67"/>
        <v>71.463201200517545</v>
      </c>
      <c r="G846" s="11">
        <f t="shared" si="68"/>
        <v>92.214871676587961</v>
      </c>
      <c r="H846" s="11">
        <f t="shared" si="69"/>
        <v>91.838844992021549</v>
      </c>
      <c r="I846">
        <v>19.900000000000002</v>
      </c>
      <c r="J846">
        <v>23</v>
      </c>
      <c r="K846">
        <v>169</v>
      </c>
      <c r="L846">
        <v>10</v>
      </c>
    </row>
    <row r="847" spans="1:12">
      <c r="A847" t="s">
        <v>9</v>
      </c>
      <c r="B847" s="1">
        <v>43919</v>
      </c>
      <c r="C847">
        <v>21</v>
      </c>
      <c r="D847" s="11">
        <f t="shared" si="65"/>
        <v>81.642181730989108</v>
      </c>
      <c r="E847" s="11">
        <f t="shared" si="66"/>
        <v>34.85315832649713</v>
      </c>
      <c r="F847" s="11">
        <f t="shared" si="67"/>
        <v>59.426534936789423</v>
      </c>
      <c r="G847" s="11">
        <f t="shared" si="68"/>
        <v>76.682966916133907</v>
      </c>
      <c r="H847" s="11">
        <f t="shared" si="69"/>
        <v>76.370275033708296</v>
      </c>
      <c r="I847">
        <v>13.5</v>
      </c>
      <c r="J847">
        <v>6</v>
      </c>
      <c r="K847">
        <v>146</v>
      </c>
      <c r="L847">
        <v>2</v>
      </c>
    </row>
    <row r="848" spans="1:12">
      <c r="A848" t="s">
        <v>9</v>
      </c>
      <c r="B848" s="1">
        <v>43918</v>
      </c>
      <c r="C848">
        <v>19</v>
      </c>
      <c r="D848" s="11">
        <f t="shared" si="65"/>
        <v>73.918603592702695</v>
      </c>
      <c r="E848" s="11">
        <f t="shared" si="66"/>
        <v>31.555952323505284</v>
      </c>
      <c r="F848" s="11">
        <f t="shared" si="67"/>
        <v>53.804618957323591</v>
      </c>
      <c r="G848" s="11">
        <f t="shared" si="68"/>
        <v>69.428544333406876</v>
      </c>
      <c r="H848" s="11">
        <f t="shared" si="69"/>
        <v>69.145433975334427</v>
      </c>
      <c r="I848">
        <v>12.200000000000001</v>
      </c>
      <c r="J848">
        <v>11</v>
      </c>
      <c r="K848">
        <v>140</v>
      </c>
      <c r="L848">
        <v>1</v>
      </c>
    </row>
    <row r="849" spans="1:12">
      <c r="A849" t="s">
        <v>9</v>
      </c>
      <c r="B849" s="1">
        <v>43917</v>
      </c>
      <c r="C849">
        <v>18</v>
      </c>
      <c r="D849" s="11">
        <f t="shared" si="65"/>
        <v>65.699924291705614</v>
      </c>
      <c r="E849" s="11">
        <f t="shared" si="66"/>
        <v>28.047386961347296</v>
      </c>
      <c r="F849" s="11">
        <f t="shared" si="67"/>
        <v>47.822323748404827</v>
      </c>
      <c r="G849" s="11">
        <f t="shared" si="68"/>
        <v>61.709094662043483</v>
      </c>
      <c r="H849" s="11">
        <f t="shared" si="69"/>
        <v>61.457462079885325</v>
      </c>
      <c r="I849">
        <v>11.600000000000001</v>
      </c>
      <c r="J849">
        <v>9</v>
      </c>
      <c r="K849">
        <v>129</v>
      </c>
      <c r="L849">
        <v>3</v>
      </c>
    </row>
    <row r="850" spans="1:12">
      <c r="A850" t="s">
        <v>9</v>
      </c>
      <c r="B850" s="1">
        <v>43916</v>
      </c>
      <c r="C850">
        <v>15</v>
      </c>
      <c r="D850" s="11">
        <f t="shared" si="65"/>
        <v>56.540552781558254</v>
      </c>
      <c r="E850" s="11">
        <f t="shared" si="66"/>
        <v>24.137238816773632</v>
      </c>
      <c r="F850" s="11">
        <f t="shared" si="67"/>
        <v>41.155308003525484</v>
      </c>
      <c r="G850" s="11">
        <f t="shared" si="68"/>
        <v>53.106093522271031</v>
      </c>
      <c r="H850" s="11">
        <f t="shared" si="69"/>
        <v>52.889541593993251</v>
      </c>
      <c r="I850">
        <v>9.6000000000000014</v>
      </c>
      <c r="J850">
        <v>14</v>
      </c>
      <c r="K850">
        <v>120</v>
      </c>
      <c r="L850">
        <v>5</v>
      </c>
    </row>
    <row r="851" spans="1:12">
      <c r="A851" t="s">
        <v>9</v>
      </c>
      <c r="B851" s="1">
        <v>43915</v>
      </c>
      <c r="C851">
        <v>10</v>
      </c>
      <c r="D851" s="11">
        <f t="shared" si="65"/>
        <v>47.925792550392636</v>
      </c>
      <c r="E851" s="11">
        <f t="shared" si="66"/>
        <v>20.459585967282731</v>
      </c>
      <c r="F851" s="11">
        <f t="shared" si="67"/>
        <v>34.884709411044369</v>
      </c>
      <c r="G851" s="11">
        <f t="shared" si="68"/>
        <v>45.014622179998561</v>
      </c>
      <c r="H851" s="11">
        <f t="shared" si="69"/>
        <v>44.831065028883948</v>
      </c>
      <c r="I851">
        <v>6.4</v>
      </c>
      <c r="J851">
        <v>10</v>
      </c>
      <c r="K851">
        <v>106</v>
      </c>
      <c r="L851">
        <v>4</v>
      </c>
    </row>
    <row r="852" spans="1:12">
      <c r="A852" t="s">
        <v>9</v>
      </c>
      <c r="B852" s="1">
        <v>43914</v>
      </c>
      <c r="C852">
        <v>6</v>
      </c>
      <c r="D852" s="11">
        <f t="shared" si="65"/>
        <v>38.865441272787415</v>
      </c>
      <c r="E852" s="11">
        <f t="shared" si="66"/>
        <v>16.591709694542295</v>
      </c>
      <c r="F852" s="11">
        <f t="shared" si="67"/>
        <v>28.289769512055607</v>
      </c>
      <c r="G852" s="11">
        <f t="shared" si="68"/>
        <v>36.504626457953378</v>
      </c>
      <c r="H852" s="11">
        <f t="shared" si="69"/>
        <v>36.355770710406922</v>
      </c>
      <c r="I852">
        <v>3.9000000000000004</v>
      </c>
      <c r="J852">
        <v>17</v>
      </c>
      <c r="K852">
        <v>96</v>
      </c>
      <c r="L852">
        <v>2</v>
      </c>
    </row>
    <row r="853" spans="1:12">
      <c r="A853" t="s">
        <v>9</v>
      </c>
      <c r="B853" s="1">
        <v>43913</v>
      </c>
      <c r="C853">
        <v>4</v>
      </c>
      <c r="D853" s="11">
        <f t="shared" si="65"/>
        <v>32.181575576193403</v>
      </c>
      <c r="E853" s="11">
        <f t="shared" si="66"/>
        <v>13.738358345799353</v>
      </c>
      <c r="F853" s="11">
        <f t="shared" si="67"/>
        <v>23.424649914440948</v>
      </c>
      <c r="G853" s="11">
        <f t="shared" si="68"/>
        <v>30.226760761362669</v>
      </c>
      <c r="H853" s="11">
        <f t="shared" si="69"/>
        <v>30.10350440989108</v>
      </c>
      <c r="I853">
        <v>2.6</v>
      </c>
      <c r="J853">
        <v>13</v>
      </c>
      <c r="K853">
        <v>79</v>
      </c>
      <c r="L853">
        <v>0</v>
      </c>
    </row>
    <row r="854" spans="1:12">
      <c r="A854" t="s">
        <v>9</v>
      </c>
      <c r="B854" s="1">
        <v>43912</v>
      </c>
      <c r="C854">
        <v>4</v>
      </c>
      <c r="D854" s="11">
        <f t="shared" si="65"/>
        <v>25.745260460954722</v>
      </c>
      <c r="E854" s="11">
        <f t="shared" si="66"/>
        <v>10.990686676639482</v>
      </c>
      <c r="F854" s="11">
        <f t="shared" si="67"/>
        <v>18.739719931552759</v>
      </c>
      <c r="G854" s="11">
        <f t="shared" si="68"/>
        <v>24.181408609090134</v>
      </c>
      <c r="H854" s="11">
        <f t="shared" si="69"/>
        <v>24.082803527912866</v>
      </c>
      <c r="I854">
        <v>2.6</v>
      </c>
      <c r="J854">
        <v>4</v>
      </c>
      <c r="K854">
        <v>66</v>
      </c>
      <c r="L854">
        <v>1</v>
      </c>
    </row>
    <row r="855" spans="1:12">
      <c r="A855" t="s">
        <v>9</v>
      </c>
      <c r="B855" s="1">
        <v>43911</v>
      </c>
      <c r="C855">
        <v>3</v>
      </c>
      <c r="D855" s="11">
        <f t="shared" si="65"/>
        <v>21.982491624353646</v>
      </c>
      <c r="E855" s="11">
        <f t="shared" si="66"/>
        <v>9.3843555469767885</v>
      </c>
      <c r="F855" s="11">
        <f t="shared" si="67"/>
        <v>16.000837787710431</v>
      </c>
      <c r="G855" s="11">
        <f t="shared" si="68"/>
        <v>20.647202735453885</v>
      </c>
      <c r="H855" s="11">
        <f t="shared" si="69"/>
        <v>20.563009166140983</v>
      </c>
      <c r="I855">
        <v>1.9000000000000001</v>
      </c>
      <c r="J855">
        <v>10</v>
      </c>
      <c r="K855">
        <v>62</v>
      </c>
      <c r="L855">
        <v>2</v>
      </c>
    </row>
    <row r="856" spans="1:12">
      <c r="A856" t="s">
        <v>9</v>
      </c>
      <c r="B856" s="1">
        <v>43910</v>
      </c>
      <c r="C856">
        <v>1</v>
      </c>
      <c r="D856" s="11">
        <f t="shared" si="65"/>
        <v>18.269232904023639</v>
      </c>
      <c r="E856" s="11">
        <f t="shared" si="66"/>
        <v>7.7991603532307101</v>
      </c>
      <c r="F856" s="11">
        <f t="shared" si="67"/>
        <v>13.2979935668134</v>
      </c>
      <c r="G856" s="11">
        <f t="shared" si="68"/>
        <v>17.15949957068127</v>
      </c>
      <c r="H856" s="11">
        <f t="shared" si="69"/>
        <v>17.089527888076628</v>
      </c>
      <c r="I856">
        <v>0.60000000000000009</v>
      </c>
      <c r="J856">
        <v>4</v>
      </c>
      <c r="K856">
        <v>52</v>
      </c>
      <c r="L856">
        <v>0</v>
      </c>
    </row>
    <row r="857" spans="1:12">
      <c r="A857" t="s">
        <v>9</v>
      </c>
      <c r="B857" s="1">
        <v>43909</v>
      </c>
      <c r="C857">
        <v>1</v>
      </c>
      <c r="D857" s="11">
        <f t="shared" si="65"/>
        <v>14.704504532506832</v>
      </c>
      <c r="E857" s="11">
        <f t="shared" si="66"/>
        <v>6.2773729672344736</v>
      </c>
      <c r="F857" s="11">
        <f t="shared" si="67"/>
        <v>10.703263114752248</v>
      </c>
      <c r="G857" s="11">
        <f t="shared" si="68"/>
        <v>13.811304532499559</v>
      </c>
      <c r="H857" s="11">
        <f t="shared" si="69"/>
        <v>13.754985861134847</v>
      </c>
      <c r="I857">
        <v>0.60000000000000009</v>
      </c>
      <c r="J857">
        <v>7</v>
      </c>
      <c r="K857">
        <v>48</v>
      </c>
      <c r="L857">
        <v>0</v>
      </c>
    </row>
    <row r="858" spans="1:12">
      <c r="A858" t="s">
        <v>9</v>
      </c>
      <c r="B858" s="1">
        <v>43908</v>
      </c>
      <c r="C858">
        <v>1</v>
      </c>
      <c r="D858" s="11">
        <f t="shared" si="65"/>
        <v>11.733897556242825</v>
      </c>
      <c r="E858" s="11">
        <f t="shared" si="66"/>
        <v>5.0092168122376108</v>
      </c>
      <c r="F858" s="11">
        <f t="shared" si="67"/>
        <v>8.5409877380346231</v>
      </c>
      <c r="G858" s="11">
        <f t="shared" si="68"/>
        <v>11.021142000681465</v>
      </c>
      <c r="H858" s="11">
        <f t="shared" si="69"/>
        <v>10.976200838683363</v>
      </c>
      <c r="I858">
        <v>0.60000000000000009</v>
      </c>
      <c r="J858">
        <v>9</v>
      </c>
      <c r="K858">
        <v>41</v>
      </c>
      <c r="L858">
        <v>0</v>
      </c>
    </row>
    <row r="859" spans="1:12">
      <c r="A859" t="s">
        <v>9</v>
      </c>
      <c r="B859" s="1">
        <v>43907</v>
      </c>
      <c r="C859">
        <v>1</v>
      </c>
      <c r="D859" s="11">
        <f t="shared" si="65"/>
        <v>10.001043486755488</v>
      </c>
      <c r="E859" s="11">
        <f t="shared" si="66"/>
        <v>4.2694590551561067</v>
      </c>
      <c r="F859" s="11">
        <f t="shared" si="67"/>
        <v>7.2796604349493412</v>
      </c>
      <c r="G859" s="11">
        <f t="shared" si="68"/>
        <v>9.3935471904542442</v>
      </c>
      <c r="H859" s="11">
        <f t="shared" si="69"/>
        <v>9.3552429089199975</v>
      </c>
      <c r="I859">
        <v>0.60000000000000009</v>
      </c>
      <c r="J859">
        <v>31</v>
      </c>
      <c r="K859">
        <v>32</v>
      </c>
      <c r="L859">
        <v>0</v>
      </c>
    </row>
    <row r="860" spans="1:12">
      <c r="A860" t="s">
        <v>9</v>
      </c>
      <c r="B860" s="1">
        <v>43906</v>
      </c>
      <c r="C860">
        <v>1</v>
      </c>
      <c r="D860" s="11">
        <f t="shared" si="65"/>
        <v>8.1691691847260177</v>
      </c>
      <c r="E860" s="11">
        <f t="shared" si="66"/>
        <v>3.4874294262413743</v>
      </c>
      <c r="F860" s="11">
        <f t="shared" si="67"/>
        <v>5.9462572859734717</v>
      </c>
      <c r="G860" s="11">
        <f t="shared" si="68"/>
        <v>7.6729469624997542</v>
      </c>
      <c r="H860" s="11">
        <f t="shared" si="69"/>
        <v>7.641658811741582</v>
      </c>
      <c r="I860">
        <v>0.60000000000000009</v>
      </c>
      <c r="J860">
        <v>0</v>
      </c>
      <c r="K860">
        <v>1</v>
      </c>
      <c r="L860">
        <v>0</v>
      </c>
    </row>
    <row r="861" spans="1:12">
      <c r="A861" t="s">
        <v>9</v>
      </c>
      <c r="B861" s="1">
        <v>43905</v>
      </c>
      <c r="C861">
        <v>1</v>
      </c>
      <c r="D861" s="11">
        <f t="shared" si="65"/>
        <v>6.4858252315097475</v>
      </c>
      <c r="E861" s="11">
        <f t="shared" si="66"/>
        <v>2.7688076050764852</v>
      </c>
      <c r="F861" s="11">
        <f t="shared" si="67"/>
        <v>4.7209679058334837</v>
      </c>
      <c r="G861" s="11">
        <f t="shared" si="68"/>
        <v>6.0918548611361691</v>
      </c>
      <c r="H861" s="11">
        <f t="shared" si="69"/>
        <v>6.0670139656857405</v>
      </c>
      <c r="I861">
        <v>0.60000000000000009</v>
      </c>
      <c r="J861">
        <v>0</v>
      </c>
      <c r="K861">
        <v>1</v>
      </c>
      <c r="L861">
        <v>0</v>
      </c>
    </row>
    <row r="862" spans="1:12">
      <c r="A862" t="s">
        <v>9</v>
      </c>
      <c r="B862" s="1">
        <v>43904</v>
      </c>
      <c r="C862">
        <v>1</v>
      </c>
      <c r="D862" s="11">
        <f t="shared" si="65"/>
        <v>5.0500318596488105</v>
      </c>
      <c r="E862" s="11">
        <f t="shared" si="66"/>
        <v>2.1558654634946679</v>
      </c>
      <c r="F862" s="11">
        <f t="shared" si="67"/>
        <v>3.675868140419964</v>
      </c>
      <c r="G862" s="11">
        <f t="shared" si="68"/>
        <v>4.7432763040907577</v>
      </c>
      <c r="H862" s="11">
        <f t="shared" si="69"/>
        <v>4.7239345381675228</v>
      </c>
      <c r="I862">
        <v>0.60000000000000009</v>
      </c>
      <c r="J862">
        <v>0</v>
      </c>
      <c r="K862">
        <v>1</v>
      </c>
      <c r="L862">
        <v>0</v>
      </c>
    </row>
    <row r="863" spans="1:12">
      <c r="A863" t="s">
        <v>9</v>
      </c>
      <c r="B863" s="1">
        <v>43903</v>
      </c>
      <c r="C863">
        <v>1</v>
      </c>
      <c r="D863" s="11">
        <f t="shared" si="65"/>
        <v>4.1093396504985424</v>
      </c>
      <c r="E863" s="11">
        <f t="shared" si="66"/>
        <v>1.7542826810789944</v>
      </c>
      <c r="F863" s="11">
        <f t="shared" si="67"/>
        <v>2.9911476044593828</v>
      </c>
      <c r="G863" s="11">
        <f t="shared" si="68"/>
        <v>3.8597248356816949</v>
      </c>
      <c r="H863" s="11">
        <f t="shared" si="69"/>
        <v>3.843985947724553</v>
      </c>
      <c r="I863">
        <v>0.60000000000000009</v>
      </c>
      <c r="J863">
        <v>0</v>
      </c>
      <c r="K863">
        <v>1</v>
      </c>
      <c r="L863">
        <v>0</v>
      </c>
    </row>
    <row r="864" spans="1:12">
      <c r="A864" t="s">
        <v>9</v>
      </c>
      <c r="B864" s="1">
        <v>43902</v>
      </c>
      <c r="C864">
        <v>1</v>
      </c>
      <c r="D864" s="11">
        <f t="shared" si="65"/>
        <v>2.7725665111797393</v>
      </c>
      <c r="E864" s="11">
        <f t="shared" si="66"/>
        <v>1.1836124113304058</v>
      </c>
      <c r="F864" s="11">
        <f t="shared" si="67"/>
        <v>2.0181236849364508</v>
      </c>
      <c r="G864" s="11">
        <f t="shared" si="68"/>
        <v>2.6041516963635529</v>
      </c>
      <c r="H864" s="11">
        <f t="shared" si="69"/>
        <v>2.5935326876213853</v>
      </c>
      <c r="I864">
        <v>0.60000000000000009</v>
      </c>
      <c r="J864">
        <v>0</v>
      </c>
      <c r="K864">
        <v>1</v>
      </c>
      <c r="L864">
        <v>0</v>
      </c>
    </row>
    <row r="865" spans="1:12">
      <c r="A865" t="s">
        <v>9</v>
      </c>
      <c r="B865" s="1">
        <v>43901</v>
      </c>
      <c r="C865">
        <v>1</v>
      </c>
      <c r="D865" s="11">
        <f t="shared" si="65"/>
        <v>1.5843237206741367</v>
      </c>
      <c r="E865" s="11">
        <f t="shared" si="66"/>
        <v>0.67634994933166048</v>
      </c>
      <c r="F865" s="11">
        <f t="shared" si="67"/>
        <v>1.1532135342494005</v>
      </c>
      <c r="G865" s="11">
        <f t="shared" si="68"/>
        <v>1.488086683636316</v>
      </c>
      <c r="H865" s="11">
        <f t="shared" si="69"/>
        <v>1.4820186786407916</v>
      </c>
      <c r="I865">
        <v>0.60000000000000009</v>
      </c>
      <c r="J865">
        <v>0</v>
      </c>
      <c r="K865">
        <v>1</v>
      </c>
      <c r="L865">
        <v>0</v>
      </c>
    </row>
    <row r="866" spans="1:12">
      <c r="A866" t="s">
        <v>9</v>
      </c>
      <c r="B866" s="1">
        <v>43900</v>
      </c>
      <c r="C866">
        <v>1</v>
      </c>
      <c r="D866" s="11">
        <f t="shared" si="65"/>
        <v>0.89118209287920191</v>
      </c>
      <c r="E866" s="11">
        <f t="shared" si="66"/>
        <v>0.38044684649905902</v>
      </c>
      <c r="F866" s="11">
        <f t="shared" si="67"/>
        <v>0.64868261301528785</v>
      </c>
      <c r="G866" s="11">
        <f t="shared" si="68"/>
        <v>0.83704875954542779</v>
      </c>
      <c r="H866" s="11">
        <f t="shared" si="69"/>
        <v>0.83363550673544529</v>
      </c>
      <c r="I866">
        <v>0.60000000000000009</v>
      </c>
      <c r="J866">
        <v>1</v>
      </c>
      <c r="K866">
        <v>1</v>
      </c>
      <c r="L866">
        <v>1</v>
      </c>
    </row>
    <row r="867" spans="1:12">
      <c r="A867" t="s">
        <v>9</v>
      </c>
      <c r="B867" s="1">
        <v>43899</v>
      </c>
      <c r="C867">
        <v>0</v>
      </c>
      <c r="D867" s="11">
        <f t="shared" si="65"/>
        <v>0.34657081389746741</v>
      </c>
      <c r="E867" s="11">
        <f t="shared" si="66"/>
        <v>0.14795155141630073</v>
      </c>
      <c r="F867" s="11">
        <f t="shared" si="67"/>
        <v>0.25226546061705635</v>
      </c>
      <c r="G867" s="11">
        <f t="shared" si="68"/>
        <v>0.32551896204544412</v>
      </c>
      <c r="H867" s="11">
        <f t="shared" si="69"/>
        <v>0.32419158595267317</v>
      </c>
      <c r="I867">
        <v>0</v>
      </c>
      <c r="J867">
        <v>0</v>
      </c>
      <c r="K867">
        <v>0</v>
      </c>
      <c r="L867">
        <v>0</v>
      </c>
    </row>
    <row r="868" spans="1:12">
      <c r="A868" t="s">
        <v>9</v>
      </c>
      <c r="B868" s="1">
        <v>43898</v>
      </c>
      <c r="C868">
        <v>0</v>
      </c>
      <c r="D868" s="11">
        <f t="shared" si="65"/>
        <v>0.19804046508426709</v>
      </c>
      <c r="E868" s="11">
        <f t="shared" si="66"/>
        <v>8.454374366645756E-2</v>
      </c>
      <c r="F868" s="11">
        <f t="shared" si="67"/>
        <v>0.14415169178117507</v>
      </c>
      <c r="G868" s="11">
        <f t="shared" si="68"/>
        <v>0.1860108354545395</v>
      </c>
      <c r="H868" s="11">
        <f t="shared" si="69"/>
        <v>0.18525233483009895</v>
      </c>
      <c r="I868">
        <v>0</v>
      </c>
      <c r="J868">
        <v>0</v>
      </c>
      <c r="K868">
        <v>0</v>
      </c>
      <c r="L868">
        <v>0</v>
      </c>
    </row>
    <row r="869" spans="1:12">
      <c r="A869" t="s">
        <v>9</v>
      </c>
      <c r="B869" s="1">
        <v>43897</v>
      </c>
      <c r="C869">
        <v>0</v>
      </c>
      <c r="D869" s="11">
        <f t="shared" si="65"/>
        <v>0.19804046508426709</v>
      </c>
      <c r="E869" s="11">
        <f t="shared" si="66"/>
        <v>8.454374366645756E-2</v>
      </c>
      <c r="F869" s="11">
        <f t="shared" si="67"/>
        <v>0.14415169178117507</v>
      </c>
      <c r="G869" s="11">
        <f t="shared" si="68"/>
        <v>0.1860108354545395</v>
      </c>
      <c r="H869" s="11">
        <f t="shared" si="69"/>
        <v>0.18525233483009895</v>
      </c>
      <c r="I869">
        <v>0</v>
      </c>
      <c r="J869">
        <v>0</v>
      </c>
      <c r="K869">
        <v>0</v>
      </c>
      <c r="L869">
        <v>0</v>
      </c>
    </row>
    <row r="870" spans="1:12">
      <c r="A870" t="s">
        <v>9</v>
      </c>
      <c r="B870" s="1">
        <v>43896</v>
      </c>
      <c r="C870">
        <v>0</v>
      </c>
      <c r="D870" s="11">
        <f t="shared" si="65"/>
        <v>9.9020232542133546E-2</v>
      </c>
      <c r="E870" s="11">
        <f t="shared" si="66"/>
        <v>4.227187183322878E-2</v>
      </c>
      <c r="F870" s="11">
        <f t="shared" si="67"/>
        <v>7.2075845890587534E-2</v>
      </c>
      <c r="G870" s="11">
        <f t="shared" si="68"/>
        <v>9.3005417727269751E-2</v>
      </c>
      <c r="H870" s="11">
        <f t="shared" si="69"/>
        <v>9.2626167415049476E-2</v>
      </c>
      <c r="I870">
        <v>0</v>
      </c>
      <c r="J870">
        <v>0</v>
      </c>
      <c r="K870">
        <v>0</v>
      </c>
      <c r="L870">
        <v>0</v>
      </c>
    </row>
    <row r="871" spans="1:12">
      <c r="A871" t="s">
        <v>9</v>
      </c>
      <c r="B871" s="1">
        <v>43895</v>
      </c>
      <c r="C871">
        <v>0</v>
      </c>
      <c r="D871" s="11">
        <f t="shared" si="65"/>
        <v>9.9020232542133546E-2</v>
      </c>
      <c r="E871" s="11">
        <f t="shared" si="66"/>
        <v>4.227187183322878E-2</v>
      </c>
      <c r="F871" s="11">
        <f t="shared" si="67"/>
        <v>7.2075845890587534E-2</v>
      </c>
      <c r="G871" s="11">
        <f t="shared" si="68"/>
        <v>9.3005417727269751E-2</v>
      </c>
      <c r="H871" s="11">
        <f t="shared" si="69"/>
        <v>9.2626167415049476E-2</v>
      </c>
      <c r="I871">
        <v>0</v>
      </c>
      <c r="J871">
        <v>0</v>
      </c>
      <c r="K871">
        <v>0</v>
      </c>
      <c r="L871">
        <v>0</v>
      </c>
    </row>
    <row r="872" spans="1:12">
      <c r="A872" t="s">
        <v>9</v>
      </c>
      <c r="B872" s="1">
        <v>43894</v>
      </c>
      <c r="C872">
        <v>0</v>
      </c>
      <c r="D872" s="11">
        <f t="shared" si="65"/>
        <v>9.9020232542133546E-2</v>
      </c>
      <c r="E872" s="11">
        <f t="shared" si="66"/>
        <v>4.227187183322878E-2</v>
      </c>
      <c r="F872" s="11">
        <f t="shared" si="67"/>
        <v>7.2075845890587534E-2</v>
      </c>
      <c r="G872" s="11">
        <f t="shared" si="68"/>
        <v>9.3005417727269751E-2</v>
      </c>
      <c r="H872" s="11">
        <f t="shared" si="69"/>
        <v>9.2626167415049476E-2</v>
      </c>
      <c r="I872">
        <v>0</v>
      </c>
      <c r="J872">
        <v>0</v>
      </c>
      <c r="K872">
        <v>0</v>
      </c>
      <c r="L872">
        <v>0</v>
      </c>
    </row>
    <row r="873" spans="1:12">
      <c r="A873" t="s">
        <v>9</v>
      </c>
      <c r="B873" s="1">
        <v>43893</v>
      </c>
      <c r="C873">
        <v>0</v>
      </c>
      <c r="D873" s="11">
        <f t="shared" si="65"/>
        <v>4.9510116271066773E-2</v>
      </c>
      <c r="E873" s="11">
        <f t="shared" si="66"/>
        <v>2.113593591661439E-2</v>
      </c>
      <c r="F873" s="11">
        <f t="shared" si="67"/>
        <v>3.6037922945293767E-2</v>
      </c>
      <c r="G873" s="11">
        <f t="shared" si="68"/>
        <v>4.6502708863634876E-2</v>
      </c>
      <c r="H873" s="11">
        <f t="shared" si="69"/>
        <v>4.6313083707524738E-2</v>
      </c>
      <c r="I873">
        <v>0</v>
      </c>
      <c r="J873">
        <v>0</v>
      </c>
      <c r="K873">
        <v>0</v>
      </c>
      <c r="L873">
        <v>0</v>
      </c>
    </row>
    <row r="874" spans="1:12">
      <c r="A874" t="s">
        <v>9</v>
      </c>
      <c r="B874" s="1">
        <v>43892</v>
      </c>
      <c r="C874">
        <v>0</v>
      </c>
      <c r="D874" s="11">
        <f t="shared" si="65"/>
        <v>4.9510116271066773E-2</v>
      </c>
      <c r="E874" s="11">
        <f t="shared" si="66"/>
        <v>2.113593591661439E-2</v>
      </c>
      <c r="F874" s="11">
        <f t="shared" si="67"/>
        <v>3.6037922945293767E-2</v>
      </c>
      <c r="G874" s="11">
        <f t="shared" si="68"/>
        <v>4.6502708863634876E-2</v>
      </c>
      <c r="H874" s="11">
        <f t="shared" si="69"/>
        <v>4.6313083707524738E-2</v>
      </c>
      <c r="I874">
        <v>0</v>
      </c>
      <c r="J874">
        <v>0</v>
      </c>
      <c r="K874">
        <v>0</v>
      </c>
      <c r="L874">
        <v>0</v>
      </c>
    </row>
    <row r="875" spans="1:12">
      <c r="A875" t="s">
        <v>9</v>
      </c>
      <c r="B875" s="1">
        <v>43891</v>
      </c>
      <c r="C875">
        <v>0</v>
      </c>
      <c r="D875" s="11">
        <f t="shared" si="65"/>
        <v>4.9510116271066773E-2</v>
      </c>
      <c r="E875" s="11">
        <f t="shared" si="66"/>
        <v>2.113593591661439E-2</v>
      </c>
      <c r="F875" s="11">
        <f t="shared" si="67"/>
        <v>3.6037922945293767E-2</v>
      </c>
      <c r="G875" s="11">
        <f t="shared" si="68"/>
        <v>4.6502708863634876E-2</v>
      </c>
      <c r="H875" s="11">
        <f t="shared" si="69"/>
        <v>4.6313083707524738E-2</v>
      </c>
      <c r="I875">
        <v>0</v>
      </c>
      <c r="J875">
        <v>0</v>
      </c>
      <c r="K875">
        <v>0</v>
      </c>
      <c r="L875">
        <v>0</v>
      </c>
    </row>
    <row r="876" spans="1:12">
      <c r="A876" t="s">
        <v>9</v>
      </c>
      <c r="B876" s="1">
        <v>43890</v>
      </c>
      <c r="C876">
        <v>0</v>
      </c>
      <c r="D876" s="11">
        <f t="shared" si="65"/>
        <v>4.9510116271066773E-2</v>
      </c>
      <c r="E876" s="11">
        <f t="shared" si="66"/>
        <v>2.113593591661439E-2</v>
      </c>
      <c r="F876" s="11">
        <f t="shared" si="67"/>
        <v>3.6037922945293767E-2</v>
      </c>
      <c r="G876" s="11">
        <f t="shared" si="68"/>
        <v>4.6502708863634876E-2</v>
      </c>
      <c r="H876" s="11">
        <f t="shared" si="69"/>
        <v>4.6313083707524738E-2</v>
      </c>
      <c r="I876">
        <v>0</v>
      </c>
      <c r="J876">
        <v>0</v>
      </c>
      <c r="K876">
        <v>0</v>
      </c>
      <c r="L876">
        <v>0</v>
      </c>
    </row>
    <row r="877" spans="1:12">
      <c r="A877" t="s">
        <v>9</v>
      </c>
      <c r="B877" s="1">
        <v>43889</v>
      </c>
      <c r="C877">
        <v>0</v>
      </c>
      <c r="D877" s="11">
        <f t="shared" si="65"/>
        <v>4.9510116271066773E-2</v>
      </c>
      <c r="E877" s="11">
        <f t="shared" si="66"/>
        <v>2.113593591661439E-2</v>
      </c>
      <c r="F877" s="11">
        <f t="shared" si="67"/>
        <v>3.6037922945293767E-2</v>
      </c>
      <c r="G877" s="11">
        <f t="shared" si="68"/>
        <v>4.6502708863634876E-2</v>
      </c>
      <c r="H877" s="11">
        <f t="shared" si="69"/>
        <v>4.6313083707524738E-2</v>
      </c>
      <c r="I877">
        <v>0</v>
      </c>
      <c r="J877">
        <v>0</v>
      </c>
      <c r="K877">
        <v>0</v>
      </c>
      <c r="L877">
        <v>0</v>
      </c>
    </row>
    <row r="878" spans="1:12">
      <c r="A878" t="s">
        <v>9</v>
      </c>
      <c r="B878" s="1">
        <v>43888</v>
      </c>
      <c r="C878">
        <v>0</v>
      </c>
      <c r="D878" s="11">
        <f t="shared" si="65"/>
        <v>4.9510116271066773E-2</v>
      </c>
      <c r="E878" s="11">
        <f t="shared" si="66"/>
        <v>2.113593591661439E-2</v>
      </c>
      <c r="F878" s="11">
        <f t="shared" si="67"/>
        <v>3.6037922945293767E-2</v>
      </c>
      <c r="G878" s="11">
        <f t="shared" si="68"/>
        <v>4.6502708863634876E-2</v>
      </c>
      <c r="H878" s="11">
        <f t="shared" si="69"/>
        <v>4.6313083707524738E-2</v>
      </c>
      <c r="I878">
        <v>0</v>
      </c>
      <c r="J878">
        <v>0</v>
      </c>
      <c r="K878">
        <v>0</v>
      </c>
      <c r="L878">
        <v>0</v>
      </c>
    </row>
    <row r="879" spans="1:12">
      <c r="A879" t="s">
        <v>9</v>
      </c>
      <c r="B879" s="1">
        <v>43887</v>
      </c>
      <c r="C879">
        <v>0</v>
      </c>
      <c r="D879" s="11">
        <f t="shared" si="65"/>
        <v>0</v>
      </c>
      <c r="E879" s="11">
        <f t="shared" si="66"/>
        <v>0</v>
      </c>
      <c r="F879" s="11">
        <f t="shared" si="67"/>
        <v>0</v>
      </c>
      <c r="G879" s="11">
        <f t="shared" si="68"/>
        <v>0</v>
      </c>
      <c r="H879" s="11">
        <f t="shared" si="69"/>
        <v>0</v>
      </c>
      <c r="I879">
        <v>0</v>
      </c>
      <c r="J879">
        <v>0</v>
      </c>
      <c r="K879">
        <v>0</v>
      </c>
      <c r="L879">
        <v>0</v>
      </c>
    </row>
    <row r="880" spans="1:12">
      <c r="A880" t="s">
        <v>9</v>
      </c>
      <c r="B880" s="1">
        <v>43886</v>
      </c>
      <c r="C880">
        <v>0</v>
      </c>
      <c r="D880" s="11">
        <f t="shared" si="65"/>
        <v>0</v>
      </c>
      <c r="E880" s="11">
        <f t="shared" si="66"/>
        <v>0</v>
      </c>
      <c r="F880" s="11">
        <f t="shared" si="67"/>
        <v>0</v>
      </c>
      <c r="G880" s="11">
        <f t="shared" si="68"/>
        <v>0</v>
      </c>
      <c r="H880" s="11">
        <f t="shared" si="69"/>
        <v>0</v>
      </c>
      <c r="I880">
        <v>0</v>
      </c>
      <c r="J880">
        <v>0</v>
      </c>
      <c r="K880">
        <v>0</v>
      </c>
      <c r="L880">
        <v>0</v>
      </c>
    </row>
    <row r="881" spans="1:12">
      <c r="A881" t="s">
        <v>9</v>
      </c>
      <c r="B881" s="1">
        <v>43885</v>
      </c>
      <c r="C881">
        <v>0</v>
      </c>
      <c r="D881" s="11">
        <f t="shared" si="65"/>
        <v>0</v>
      </c>
      <c r="E881" s="11">
        <f t="shared" si="66"/>
        <v>0</v>
      </c>
      <c r="F881" s="11">
        <f t="shared" si="67"/>
        <v>0</v>
      </c>
      <c r="G881" s="11">
        <f t="shared" si="68"/>
        <v>0</v>
      </c>
      <c r="H881" s="11">
        <f t="shared" si="69"/>
        <v>0</v>
      </c>
      <c r="I881">
        <v>0</v>
      </c>
      <c r="J881">
        <v>0</v>
      </c>
      <c r="K881">
        <v>0</v>
      </c>
      <c r="L881">
        <v>0</v>
      </c>
    </row>
    <row r="882" spans="1:12">
      <c r="A882" t="s">
        <v>9</v>
      </c>
      <c r="B882" s="1">
        <v>43884</v>
      </c>
      <c r="C882">
        <v>0</v>
      </c>
      <c r="D882" s="11">
        <f t="shared" si="65"/>
        <v>0</v>
      </c>
      <c r="E882" s="11">
        <f t="shared" si="66"/>
        <v>0</v>
      </c>
      <c r="F882" s="11">
        <f t="shared" si="67"/>
        <v>0</v>
      </c>
      <c r="G882" s="11">
        <f t="shared" si="68"/>
        <v>0</v>
      </c>
      <c r="H882" s="11">
        <f t="shared" si="69"/>
        <v>0</v>
      </c>
      <c r="I882">
        <v>0</v>
      </c>
      <c r="J882">
        <v>0</v>
      </c>
      <c r="K882">
        <v>0</v>
      </c>
      <c r="L882">
        <v>0</v>
      </c>
    </row>
    <row r="883" spans="1:12">
      <c r="A883" t="s">
        <v>9</v>
      </c>
      <c r="B883" s="1">
        <v>43883</v>
      </c>
      <c r="C883">
        <v>0</v>
      </c>
      <c r="D883" s="11">
        <f t="shared" si="65"/>
        <v>0</v>
      </c>
      <c r="E883" s="11">
        <f t="shared" si="66"/>
        <v>0</v>
      </c>
      <c r="F883" s="11">
        <f t="shared" si="67"/>
        <v>0</v>
      </c>
      <c r="G883" s="11">
        <f t="shared" si="68"/>
        <v>0</v>
      </c>
      <c r="H883" s="11">
        <f t="shared" si="69"/>
        <v>0</v>
      </c>
      <c r="I883">
        <v>0</v>
      </c>
      <c r="J883">
        <v>0</v>
      </c>
      <c r="K883">
        <v>0</v>
      </c>
      <c r="L883">
        <v>0</v>
      </c>
    </row>
    <row r="884" spans="1:12">
      <c r="A884" t="s">
        <v>9</v>
      </c>
      <c r="B884" s="1">
        <v>43882</v>
      </c>
      <c r="C884">
        <v>0</v>
      </c>
      <c r="D884" s="11">
        <f t="shared" si="65"/>
        <v>0</v>
      </c>
      <c r="E884" s="11">
        <f t="shared" si="66"/>
        <v>0</v>
      </c>
      <c r="F884" s="11">
        <f t="shared" si="67"/>
        <v>0</v>
      </c>
      <c r="G884" s="11">
        <f t="shared" si="68"/>
        <v>0</v>
      </c>
      <c r="H884" s="11">
        <f t="shared" si="69"/>
        <v>0</v>
      </c>
      <c r="I884">
        <v>0</v>
      </c>
      <c r="J884">
        <v>0</v>
      </c>
      <c r="K884">
        <v>0</v>
      </c>
      <c r="L884">
        <v>0</v>
      </c>
    </row>
    <row r="885" spans="1:12">
      <c r="A885" t="s">
        <v>9</v>
      </c>
      <c r="B885" s="1">
        <v>43881</v>
      </c>
      <c r="C885">
        <v>0</v>
      </c>
      <c r="D885" s="11">
        <f t="shared" si="65"/>
        <v>0</v>
      </c>
      <c r="E885" s="11">
        <f t="shared" si="66"/>
        <v>0</v>
      </c>
      <c r="F885" s="11">
        <f t="shared" si="67"/>
        <v>0</v>
      </c>
      <c r="G885" s="11">
        <f t="shared" si="68"/>
        <v>0</v>
      </c>
      <c r="H885" s="11">
        <f t="shared" si="69"/>
        <v>0</v>
      </c>
      <c r="I885">
        <v>0</v>
      </c>
      <c r="J885">
        <v>0</v>
      </c>
      <c r="K885">
        <v>0</v>
      </c>
      <c r="L885">
        <v>0</v>
      </c>
    </row>
    <row r="886" spans="1:12">
      <c r="A886" t="s">
        <v>9</v>
      </c>
      <c r="B886" s="1">
        <v>43880</v>
      </c>
      <c r="C886">
        <v>0</v>
      </c>
      <c r="D886" s="11">
        <f t="shared" si="65"/>
        <v>0</v>
      </c>
      <c r="E886" s="11">
        <f t="shared" si="66"/>
        <v>0</v>
      </c>
      <c r="F886" s="11">
        <f t="shared" si="67"/>
        <v>0</v>
      </c>
      <c r="G886" s="11">
        <f t="shared" si="68"/>
        <v>0</v>
      </c>
      <c r="H886" s="11">
        <f t="shared" si="69"/>
        <v>0</v>
      </c>
      <c r="I886">
        <v>0</v>
      </c>
      <c r="J886">
        <v>0</v>
      </c>
      <c r="K886">
        <v>0</v>
      </c>
      <c r="L886">
        <v>0</v>
      </c>
    </row>
    <row r="887" spans="1:12">
      <c r="A887" t="s">
        <v>9</v>
      </c>
      <c r="B887" s="1">
        <v>43879</v>
      </c>
      <c r="C887">
        <v>0</v>
      </c>
      <c r="D887" s="11">
        <f t="shared" si="65"/>
        <v>0</v>
      </c>
      <c r="E887" s="11">
        <f t="shared" si="66"/>
        <v>0</v>
      </c>
      <c r="F887" s="11">
        <f t="shared" si="67"/>
        <v>0</v>
      </c>
      <c r="G887" s="11">
        <f t="shared" si="68"/>
        <v>0</v>
      </c>
      <c r="H887" s="11">
        <f t="shared" si="69"/>
        <v>0</v>
      </c>
      <c r="I887">
        <v>0</v>
      </c>
      <c r="J887">
        <v>0</v>
      </c>
      <c r="K887">
        <v>0</v>
      </c>
      <c r="L887">
        <v>0</v>
      </c>
    </row>
    <row r="888" spans="1:12">
      <c r="A888" t="s">
        <v>9</v>
      </c>
      <c r="B888" s="1">
        <v>43878</v>
      </c>
      <c r="C888">
        <v>0</v>
      </c>
      <c r="D888" s="11">
        <f t="shared" si="65"/>
        <v>0</v>
      </c>
      <c r="E888" s="11">
        <f t="shared" si="66"/>
        <v>0</v>
      </c>
      <c r="F888" s="11">
        <f t="shared" si="67"/>
        <v>0</v>
      </c>
      <c r="G888" s="11">
        <f t="shared" si="68"/>
        <v>0</v>
      </c>
      <c r="H888" s="11">
        <f t="shared" si="69"/>
        <v>0</v>
      </c>
      <c r="I888">
        <v>0</v>
      </c>
      <c r="J888">
        <v>0</v>
      </c>
      <c r="K888">
        <v>0</v>
      </c>
      <c r="L888">
        <v>0</v>
      </c>
    </row>
    <row r="889" spans="1:12">
      <c r="A889" t="s">
        <v>9</v>
      </c>
      <c r="B889" s="1">
        <v>43877</v>
      </c>
      <c r="C889">
        <v>0</v>
      </c>
      <c r="D889" s="11">
        <f t="shared" si="65"/>
        <v>0</v>
      </c>
      <c r="E889" s="11">
        <f t="shared" si="66"/>
        <v>0</v>
      </c>
      <c r="F889" s="11">
        <f t="shared" si="67"/>
        <v>0</v>
      </c>
      <c r="G889" s="11">
        <f t="shared" si="68"/>
        <v>0</v>
      </c>
      <c r="H889" s="11">
        <f t="shared" si="69"/>
        <v>0</v>
      </c>
      <c r="I889">
        <v>0</v>
      </c>
      <c r="J889">
        <v>0</v>
      </c>
      <c r="K889">
        <v>0</v>
      </c>
      <c r="L889">
        <v>0</v>
      </c>
    </row>
    <row r="890" spans="1:12">
      <c r="A890" t="s">
        <v>9</v>
      </c>
      <c r="B890" s="1">
        <v>43876</v>
      </c>
      <c r="C890">
        <v>0</v>
      </c>
      <c r="D890" s="11">
        <f t="shared" si="65"/>
        <v>0</v>
      </c>
      <c r="E890" s="11">
        <f t="shared" si="66"/>
        <v>0</v>
      </c>
      <c r="F890" s="11">
        <f t="shared" si="67"/>
        <v>0</v>
      </c>
      <c r="G890" s="11">
        <f t="shared" si="68"/>
        <v>0</v>
      </c>
      <c r="H890" s="11">
        <f t="shared" si="69"/>
        <v>0</v>
      </c>
      <c r="I890">
        <v>0</v>
      </c>
      <c r="J890">
        <v>0</v>
      </c>
      <c r="K890">
        <v>0</v>
      </c>
      <c r="L890">
        <v>0</v>
      </c>
    </row>
    <row r="891" spans="1:12">
      <c r="A891" t="s">
        <v>9</v>
      </c>
      <c r="B891" s="1">
        <v>43875</v>
      </c>
      <c r="C891">
        <v>0</v>
      </c>
      <c r="D891" s="11">
        <f t="shared" si="65"/>
        <v>0</v>
      </c>
      <c r="E891" s="11">
        <f t="shared" si="66"/>
        <v>0</v>
      </c>
      <c r="F891" s="11">
        <f t="shared" si="67"/>
        <v>0</v>
      </c>
      <c r="G891" s="11">
        <f t="shared" si="68"/>
        <v>0</v>
      </c>
      <c r="H891" s="11">
        <f t="shared" si="69"/>
        <v>0</v>
      </c>
      <c r="I891">
        <v>0</v>
      </c>
      <c r="J891">
        <v>0</v>
      </c>
      <c r="K891">
        <v>0</v>
      </c>
      <c r="L891">
        <v>0</v>
      </c>
    </row>
    <row r="892" spans="1:12">
      <c r="A892" t="s">
        <v>9</v>
      </c>
      <c r="B892" s="1">
        <v>43874</v>
      </c>
      <c r="C892">
        <v>0</v>
      </c>
      <c r="D892" s="11">
        <f t="shared" si="65"/>
        <v>0</v>
      </c>
      <c r="E892" s="11">
        <f t="shared" si="66"/>
        <v>0</v>
      </c>
      <c r="F892" s="11">
        <f t="shared" si="67"/>
        <v>0</v>
      </c>
      <c r="G892" s="11">
        <f t="shared" si="68"/>
        <v>0</v>
      </c>
      <c r="H892" s="11">
        <f t="shared" si="69"/>
        <v>0</v>
      </c>
      <c r="I892">
        <v>0</v>
      </c>
      <c r="J892">
        <v>0</v>
      </c>
      <c r="K892">
        <v>0</v>
      </c>
      <c r="L892">
        <v>0</v>
      </c>
    </row>
    <row r="893" spans="1:12">
      <c r="A893" t="s">
        <v>10</v>
      </c>
      <c r="B893" s="1">
        <v>43972</v>
      </c>
      <c r="C893">
        <v>375</v>
      </c>
      <c r="D893" s="11">
        <f t="shared" si="65"/>
        <v>504.53877409653546</v>
      </c>
      <c r="E893" s="11">
        <f t="shared" si="66"/>
        <v>1562.2489504415385</v>
      </c>
      <c r="F893" s="11">
        <f t="shared" si="67"/>
        <v>63.453634193940943</v>
      </c>
      <c r="G893" s="11">
        <f t="shared" si="68"/>
        <v>220.51547828351227</v>
      </c>
      <c r="H893" s="11">
        <f t="shared" si="69"/>
        <v>196.17893557062519</v>
      </c>
      <c r="I893">
        <v>302</v>
      </c>
      <c r="J893">
        <v>1</v>
      </c>
      <c r="K893">
        <v>1878</v>
      </c>
      <c r="L893">
        <v>0</v>
      </c>
    </row>
    <row r="894" spans="1:12">
      <c r="A894" t="s">
        <v>10</v>
      </c>
      <c r="B894" s="1">
        <v>43971</v>
      </c>
      <c r="C894">
        <v>375</v>
      </c>
      <c r="D894" s="11">
        <f t="shared" si="65"/>
        <v>504.53877409653546</v>
      </c>
      <c r="E894" s="11">
        <f t="shared" si="66"/>
        <v>1562.2489504415385</v>
      </c>
      <c r="F894" s="11">
        <f t="shared" si="67"/>
        <v>63.453634193940943</v>
      </c>
      <c r="G894" s="11">
        <f t="shared" si="68"/>
        <v>220.51547828351227</v>
      </c>
      <c r="H894" s="11">
        <f t="shared" si="69"/>
        <v>196.17893557062519</v>
      </c>
      <c r="I894">
        <v>302</v>
      </c>
      <c r="J894">
        <v>7</v>
      </c>
      <c r="K894">
        <v>1877</v>
      </c>
      <c r="L894">
        <v>0</v>
      </c>
    </row>
    <row r="895" spans="1:12">
      <c r="A895" t="s">
        <v>10</v>
      </c>
      <c r="B895" s="1">
        <v>43970</v>
      </c>
      <c r="C895">
        <v>375</v>
      </c>
      <c r="D895" s="11">
        <f t="shared" si="65"/>
        <v>504.42025429994248</v>
      </c>
      <c r="E895" s="11">
        <f t="shared" si="66"/>
        <v>1561.8819668966848</v>
      </c>
      <c r="F895" s="11">
        <f t="shared" si="67"/>
        <v>63.43872847766329</v>
      </c>
      <c r="G895" s="11">
        <f t="shared" si="68"/>
        <v>220.46367760738272</v>
      </c>
      <c r="H895" s="11">
        <f t="shared" si="69"/>
        <v>196.13285172388555</v>
      </c>
      <c r="I895">
        <v>302</v>
      </c>
      <c r="J895">
        <v>10</v>
      </c>
      <c r="K895">
        <v>1870</v>
      </c>
      <c r="L895">
        <v>1</v>
      </c>
    </row>
    <row r="896" spans="1:12">
      <c r="A896" t="s">
        <v>10</v>
      </c>
      <c r="B896" s="1">
        <v>43969</v>
      </c>
      <c r="C896">
        <v>374</v>
      </c>
      <c r="D896" s="11">
        <f t="shared" si="65"/>
        <v>501.65479237943839</v>
      </c>
      <c r="E896" s="11">
        <f t="shared" si="66"/>
        <v>1553.3190175167688</v>
      </c>
      <c r="F896" s="11">
        <f t="shared" si="67"/>
        <v>63.090928431184878</v>
      </c>
      <c r="G896" s="11">
        <f t="shared" si="68"/>
        <v>219.25499516435977</v>
      </c>
      <c r="H896" s="11">
        <f t="shared" si="69"/>
        <v>195.05756196662742</v>
      </c>
      <c r="I896">
        <v>301.2</v>
      </c>
      <c r="J896">
        <v>38</v>
      </c>
      <c r="K896">
        <v>1860</v>
      </c>
      <c r="L896">
        <v>9</v>
      </c>
    </row>
    <row r="897" spans="1:12">
      <c r="A897" t="s">
        <v>10</v>
      </c>
      <c r="B897" s="1">
        <v>43968</v>
      </c>
      <c r="C897">
        <v>365</v>
      </c>
      <c r="D897" s="11">
        <f t="shared" si="65"/>
        <v>495.76830914865116</v>
      </c>
      <c r="E897" s="11">
        <f t="shared" si="66"/>
        <v>1535.0921681223761</v>
      </c>
      <c r="F897" s="11">
        <f t="shared" si="67"/>
        <v>62.350611189395103</v>
      </c>
      <c r="G897" s="11">
        <f t="shared" si="68"/>
        <v>216.68222824992526</v>
      </c>
      <c r="H897" s="11">
        <f t="shared" si="69"/>
        <v>192.76873091189222</v>
      </c>
      <c r="I897">
        <v>293.90000000000003</v>
      </c>
      <c r="J897">
        <v>122</v>
      </c>
      <c r="K897">
        <v>1822</v>
      </c>
      <c r="L897">
        <v>13</v>
      </c>
    </row>
    <row r="898" spans="1:12">
      <c r="A898" t="s">
        <v>10</v>
      </c>
      <c r="B898" s="1">
        <v>43967</v>
      </c>
      <c r="C898">
        <v>352</v>
      </c>
      <c r="D898" s="11">
        <f t="shared" ref="D898:D961" si="70">SUMIFS(CasesHB,HB,"Wales",SpecDate,B898)*SUMIFS(Pop,Area,A898)</f>
        <v>491.383076674709</v>
      </c>
      <c r="E898" s="11">
        <f t="shared" ref="E898:E961" si="71">SUMIFS(CasesHB,HB,"Wales",SpecDate,B898)*SUMIFS(AreaKm2,Area,A898)</f>
        <v>1521.513776962795</v>
      </c>
      <c r="F898" s="11">
        <f t="shared" ref="F898:F961" si="72">SUMIFS(CasesHB,HB,"Wales",SpecDate,B898)*SUMIFS(PopKm2,Area,A898)</f>
        <v>61.799099687122187</v>
      </c>
      <c r="G898" s="11">
        <f t="shared" ref="G898:G961" si="73">SUMIFS(CasesHB,HB,"Wales",SpecDate,B898)*SUMIFS(PopKm2SRT,Area,A898)</f>
        <v>214.76560323313174</v>
      </c>
      <c r="H898" s="11">
        <f t="shared" ref="H898:H961" si="74">SUMIFS(CasesHB,HB,"Wales",SpecDate,B898)*SUMIFS(PopSRTKm2,Area,A898)</f>
        <v>191.06362858252575</v>
      </c>
      <c r="I898">
        <v>283.5</v>
      </c>
      <c r="J898">
        <v>127</v>
      </c>
      <c r="K898">
        <v>1700</v>
      </c>
      <c r="L898">
        <v>10</v>
      </c>
    </row>
    <row r="899" spans="1:12">
      <c r="A899" t="s">
        <v>10</v>
      </c>
      <c r="B899" s="1">
        <v>43966</v>
      </c>
      <c r="C899">
        <v>342</v>
      </c>
      <c r="D899" s="11">
        <f t="shared" si="70"/>
        <v>485.22004725187134</v>
      </c>
      <c r="E899" s="11">
        <f t="shared" si="71"/>
        <v>1502.4306326304106</v>
      </c>
      <c r="F899" s="11">
        <f t="shared" si="72"/>
        <v>61.024002440684569</v>
      </c>
      <c r="G899" s="11">
        <f t="shared" si="73"/>
        <v>212.07196807439493</v>
      </c>
      <c r="H899" s="11">
        <f t="shared" si="74"/>
        <v>188.66726855206474</v>
      </c>
      <c r="I899">
        <v>275.40000000000003</v>
      </c>
      <c r="J899">
        <v>100</v>
      </c>
      <c r="K899">
        <v>1573</v>
      </c>
      <c r="L899">
        <v>8</v>
      </c>
    </row>
    <row r="900" spans="1:12">
      <c r="A900" t="s">
        <v>10</v>
      </c>
      <c r="B900" s="1">
        <v>43965</v>
      </c>
      <c r="C900">
        <v>334</v>
      </c>
      <c r="D900" s="11">
        <f t="shared" si="70"/>
        <v>478.38540564833983</v>
      </c>
      <c r="E900" s="11">
        <f t="shared" si="71"/>
        <v>1481.2679148771897</v>
      </c>
      <c r="F900" s="11">
        <f t="shared" si="72"/>
        <v>60.164439468673621</v>
      </c>
      <c r="G900" s="11">
        <f t="shared" si="73"/>
        <v>209.08479575092397</v>
      </c>
      <c r="H900" s="11">
        <f t="shared" si="74"/>
        <v>186.00976672341247</v>
      </c>
      <c r="I900">
        <v>269</v>
      </c>
      <c r="J900">
        <v>41</v>
      </c>
      <c r="K900">
        <v>1473</v>
      </c>
      <c r="L900">
        <v>7</v>
      </c>
    </row>
    <row r="901" spans="1:12">
      <c r="A901" t="s">
        <v>10</v>
      </c>
      <c r="B901" s="1">
        <v>43964</v>
      </c>
      <c r="C901">
        <v>327</v>
      </c>
      <c r="D901" s="11">
        <f t="shared" si="70"/>
        <v>473.64461378461857</v>
      </c>
      <c r="E901" s="11">
        <f t="shared" si="71"/>
        <v>1466.5885730830478</v>
      </c>
      <c r="F901" s="11">
        <f t="shared" si="72"/>
        <v>59.568210817567767</v>
      </c>
      <c r="G901" s="11">
        <f t="shared" si="73"/>
        <v>207.01276870574179</v>
      </c>
      <c r="H901" s="11">
        <f t="shared" si="74"/>
        <v>184.16641285382707</v>
      </c>
      <c r="I901">
        <v>263.3</v>
      </c>
      <c r="J901">
        <v>32</v>
      </c>
      <c r="K901">
        <v>1432</v>
      </c>
      <c r="L901">
        <v>7</v>
      </c>
    </row>
    <row r="902" spans="1:12">
      <c r="A902" t="s">
        <v>10</v>
      </c>
      <c r="B902" s="1">
        <v>43963</v>
      </c>
      <c r="C902">
        <v>320</v>
      </c>
      <c r="D902" s="11">
        <f t="shared" si="70"/>
        <v>468.19270314133911</v>
      </c>
      <c r="E902" s="11">
        <f t="shared" si="71"/>
        <v>1449.7073300197849</v>
      </c>
      <c r="F902" s="11">
        <f t="shared" si="72"/>
        <v>58.882547868796031</v>
      </c>
      <c r="G902" s="11">
        <f t="shared" si="73"/>
        <v>204.62993760378231</v>
      </c>
      <c r="H902" s="11">
        <f t="shared" si="74"/>
        <v>182.04655590380386</v>
      </c>
      <c r="I902">
        <v>257.7</v>
      </c>
      <c r="J902">
        <v>36</v>
      </c>
      <c r="K902">
        <v>1400</v>
      </c>
      <c r="L902">
        <v>2</v>
      </c>
    </row>
    <row r="903" spans="1:12">
      <c r="A903" t="s">
        <v>10</v>
      </c>
      <c r="B903" s="1">
        <v>43962</v>
      </c>
      <c r="C903">
        <v>318</v>
      </c>
      <c r="D903" s="11">
        <f t="shared" si="70"/>
        <v>462.78029909692401</v>
      </c>
      <c r="E903" s="11">
        <f t="shared" si="71"/>
        <v>1432.9484148048061</v>
      </c>
      <c r="F903" s="11">
        <f t="shared" si="72"/>
        <v>58.20185349211684</v>
      </c>
      <c r="G903" s="11">
        <f t="shared" si="73"/>
        <v>202.26437339386601</v>
      </c>
      <c r="H903" s="11">
        <f t="shared" si="74"/>
        <v>179.9420602360272</v>
      </c>
      <c r="I903">
        <v>256.10000000000002</v>
      </c>
      <c r="J903">
        <v>45</v>
      </c>
      <c r="K903">
        <v>1364</v>
      </c>
      <c r="L903">
        <v>5</v>
      </c>
    </row>
    <row r="904" spans="1:12">
      <c r="A904" t="s">
        <v>10</v>
      </c>
      <c r="B904" s="1">
        <v>43961</v>
      </c>
      <c r="C904">
        <v>313</v>
      </c>
      <c r="D904" s="11">
        <f t="shared" si="70"/>
        <v>456.06417728998559</v>
      </c>
      <c r="E904" s="11">
        <f t="shared" si="71"/>
        <v>1412.1526805964388</v>
      </c>
      <c r="F904" s="11">
        <f t="shared" si="72"/>
        <v>57.357196236383544</v>
      </c>
      <c r="G904" s="11">
        <f t="shared" si="73"/>
        <v>199.3290017465246</v>
      </c>
      <c r="H904" s="11">
        <f t="shared" si="74"/>
        <v>177.33064225411459</v>
      </c>
      <c r="I904">
        <v>252.10000000000002</v>
      </c>
      <c r="J904">
        <v>48</v>
      </c>
      <c r="K904">
        <v>1319</v>
      </c>
      <c r="L904">
        <v>5</v>
      </c>
    </row>
    <row r="905" spans="1:12">
      <c r="A905" t="s">
        <v>10</v>
      </c>
      <c r="B905" s="1">
        <v>43960</v>
      </c>
      <c r="C905">
        <v>308</v>
      </c>
      <c r="D905" s="11">
        <f t="shared" si="70"/>
        <v>452.15302400241552</v>
      </c>
      <c r="E905" s="11">
        <f t="shared" si="71"/>
        <v>1400.0422236162717</v>
      </c>
      <c r="F905" s="11">
        <f t="shared" si="72"/>
        <v>56.865307599221211</v>
      </c>
      <c r="G905" s="11">
        <f t="shared" si="73"/>
        <v>197.61957943424932</v>
      </c>
      <c r="H905" s="11">
        <f t="shared" si="74"/>
        <v>175.80987531170663</v>
      </c>
      <c r="I905">
        <v>248</v>
      </c>
      <c r="J905">
        <v>21</v>
      </c>
      <c r="K905">
        <v>1271</v>
      </c>
      <c r="L905">
        <v>4</v>
      </c>
    </row>
    <row r="906" spans="1:12">
      <c r="A906" t="s">
        <v>10</v>
      </c>
      <c r="B906" s="1">
        <v>43959</v>
      </c>
      <c r="C906">
        <v>304</v>
      </c>
      <c r="D906" s="11">
        <f t="shared" si="70"/>
        <v>447.25420574323687</v>
      </c>
      <c r="E906" s="11">
        <f t="shared" si="71"/>
        <v>1384.873570428992</v>
      </c>
      <c r="F906" s="11">
        <f t="shared" si="72"/>
        <v>56.249204659745153</v>
      </c>
      <c r="G906" s="11">
        <f t="shared" si="73"/>
        <v>195.47848482089441</v>
      </c>
      <c r="H906" s="11">
        <f t="shared" si="74"/>
        <v>173.90507631313505</v>
      </c>
      <c r="I906">
        <v>244.8</v>
      </c>
      <c r="J906">
        <v>44</v>
      </c>
      <c r="K906">
        <v>1250</v>
      </c>
      <c r="L906">
        <v>7</v>
      </c>
    </row>
    <row r="907" spans="1:12">
      <c r="A907" t="s">
        <v>10</v>
      </c>
      <c r="B907" s="1">
        <v>43958</v>
      </c>
      <c r="C907">
        <v>297</v>
      </c>
      <c r="D907" s="11">
        <f t="shared" si="70"/>
        <v>443.30354585680249</v>
      </c>
      <c r="E907" s="11">
        <f t="shared" si="71"/>
        <v>1372.6407856005405</v>
      </c>
      <c r="F907" s="11">
        <f t="shared" si="72"/>
        <v>55.752347450490277</v>
      </c>
      <c r="G907" s="11">
        <f t="shared" si="73"/>
        <v>193.75179561657592</v>
      </c>
      <c r="H907" s="11">
        <f t="shared" si="74"/>
        <v>172.36894808848058</v>
      </c>
      <c r="I907">
        <v>239.20000000000002</v>
      </c>
      <c r="J907">
        <v>89</v>
      </c>
      <c r="K907">
        <v>1206</v>
      </c>
      <c r="L907">
        <v>10</v>
      </c>
    </row>
    <row r="908" spans="1:12">
      <c r="A908" t="s">
        <v>10</v>
      </c>
      <c r="B908" s="1">
        <v>43957</v>
      </c>
      <c r="C908">
        <v>287</v>
      </c>
      <c r="D908" s="11">
        <f t="shared" si="70"/>
        <v>436.78495704418577</v>
      </c>
      <c r="E908" s="11">
        <f t="shared" si="71"/>
        <v>1352.4566906335956</v>
      </c>
      <c r="F908" s="11">
        <f t="shared" si="72"/>
        <v>54.932533055219722</v>
      </c>
      <c r="G908" s="11">
        <f t="shared" si="73"/>
        <v>190.90275842945044</v>
      </c>
      <c r="H908" s="11">
        <f t="shared" si="74"/>
        <v>169.83433651780066</v>
      </c>
      <c r="I908">
        <v>231.10000000000002</v>
      </c>
      <c r="J908">
        <v>117</v>
      </c>
      <c r="K908">
        <v>1117</v>
      </c>
      <c r="L908">
        <v>15</v>
      </c>
    </row>
    <row r="909" spans="1:12">
      <c r="A909" t="s">
        <v>10</v>
      </c>
      <c r="B909" s="1">
        <v>43956</v>
      </c>
      <c r="C909">
        <v>272</v>
      </c>
      <c r="D909" s="11">
        <f t="shared" si="70"/>
        <v>430.266368231569</v>
      </c>
      <c r="E909" s="11">
        <f t="shared" si="71"/>
        <v>1332.2725956666507</v>
      </c>
      <c r="F909" s="11">
        <f t="shared" si="72"/>
        <v>54.112718659949167</v>
      </c>
      <c r="G909" s="11">
        <f t="shared" si="73"/>
        <v>188.05372124232497</v>
      </c>
      <c r="H909" s="11">
        <f t="shared" si="74"/>
        <v>167.29972494712075</v>
      </c>
      <c r="I909">
        <v>219</v>
      </c>
      <c r="J909">
        <v>53</v>
      </c>
      <c r="K909">
        <v>1000</v>
      </c>
      <c r="L909">
        <v>11</v>
      </c>
    </row>
    <row r="910" spans="1:12">
      <c r="A910" t="s">
        <v>10</v>
      </c>
      <c r="B910" s="1">
        <v>43955</v>
      </c>
      <c r="C910">
        <v>261</v>
      </c>
      <c r="D910" s="11">
        <f t="shared" si="70"/>
        <v>423.98481901213836</v>
      </c>
      <c r="E910" s="11">
        <f t="shared" si="71"/>
        <v>1312.8224677894127</v>
      </c>
      <c r="F910" s="11">
        <f t="shared" si="72"/>
        <v>53.322715697233903</v>
      </c>
      <c r="G910" s="11">
        <f t="shared" si="73"/>
        <v>185.30828540745858</v>
      </c>
      <c r="H910" s="11">
        <f t="shared" si="74"/>
        <v>164.85728106992011</v>
      </c>
      <c r="I910">
        <v>210.20000000000002</v>
      </c>
      <c r="J910">
        <v>39</v>
      </c>
      <c r="K910">
        <v>947</v>
      </c>
      <c r="L910">
        <v>9</v>
      </c>
    </row>
    <row r="911" spans="1:12">
      <c r="A911" t="s">
        <v>10</v>
      </c>
      <c r="B911" s="1">
        <v>43954</v>
      </c>
      <c r="C911">
        <v>252</v>
      </c>
      <c r="D911" s="11">
        <f t="shared" si="70"/>
        <v>418.92797435750236</v>
      </c>
      <c r="E911" s="11">
        <f t="shared" si="71"/>
        <v>1297.1645032089948</v>
      </c>
      <c r="F911" s="11">
        <f t="shared" si="72"/>
        <v>52.686738469387656</v>
      </c>
      <c r="G911" s="11">
        <f t="shared" si="73"/>
        <v>183.09812322593095</v>
      </c>
      <c r="H911" s="11">
        <f t="shared" si="74"/>
        <v>162.89103694236235</v>
      </c>
      <c r="I911">
        <v>202.9</v>
      </c>
      <c r="J911">
        <v>23</v>
      </c>
      <c r="K911">
        <v>908</v>
      </c>
      <c r="L911">
        <v>0</v>
      </c>
    </row>
    <row r="912" spans="1:12">
      <c r="A912" t="s">
        <v>10</v>
      </c>
      <c r="B912" s="1">
        <v>43953</v>
      </c>
      <c r="C912">
        <v>252</v>
      </c>
      <c r="D912" s="11">
        <f t="shared" si="70"/>
        <v>415.214354064254</v>
      </c>
      <c r="E912" s="11">
        <f t="shared" si="71"/>
        <v>1285.6656854702505</v>
      </c>
      <c r="F912" s="11">
        <f t="shared" si="72"/>
        <v>52.219692692688064</v>
      </c>
      <c r="G912" s="11">
        <f t="shared" si="73"/>
        <v>181.47503537387158</v>
      </c>
      <c r="H912" s="11">
        <f t="shared" si="74"/>
        <v>161.44707641118714</v>
      </c>
      <c r="I912">
        <v>202.9</v>
      </c>
      <c r="J912">
        <v>30</v>
      </c>
      <c r="K912">
        <v>885</v>
      </c>
      <c r="L912">
        <v>3</v>
      </c>
    </row>
    <row r="913" spans="1:12">
      <c r="A913" t="s">
        <v>10</v>
      </c>
      <c r="B913" s="1">
        <v>43952</v>
      </c>
      <c r="C913">
        <v>249</v>
      </c>
      <c r="D913" s="11">
        <f t="shared" si="70"/>
        <v>408.61675205390861</v>
      </c>
      <c r="E913" s="11">
        <f t="shared" si="71"/>
        <v>1265.2369348067364</v>
      </c>
      <c r="F913" s="11">
        <f t="shared" si="72"/>
        <v>51.389941153232414</v>
      </c>
      <c r="G913" s="11">
        <f t="shared" si="73"/>
        <v>178.59146440265971</v>
      </c>
      <c r="H913" s="11">
        <f t="shared" si="74"/>
        <v>158.88174227601414</v>
      </c>
      <c r="I913">
        <v>200.5</v>
      </c>
      <c r="J913">
        <v>51</v>
      </c>
      <c r="K913">
        <v>855</v>
      </c>
      <c r="L913">
        <v>4</v>
      </c>
    </row>
    <row r="914" spans="1:12">
      <c r="A914" t="s">
        <v>10</v>
      </c>
      <c r="B914" s="1">
        <v>43951</v>
      </c>
      <c r="C914">
        <v>245</v>
      </c>
      <c r="D914" s="11">
        <f t="shared" si="70"/>
        <v>402.37470943334228</v>
      </c>
      <c r="E914" s="11">
        <f t="shared" si="71"/>
        <v>1245.909134777783</v>
      </c>
      <c r="F914" s="11">
        <f t="shared" si="72"/>
        <v>50.604906762609701</v>
      </c>
      <c r="G914" s="11">
        <f t="shared" si="73"/>
        <v>175.86329545983654</v>
      </c>
      <c r="H914" s="11">
        <f t="shared" si="74"/>
        <v>156.45465968106004</v>
      </c>
      <c r="I914">
        <v>197.3</v>
      </c>
      <c r="J914">
        <v>40</v>
      </c>
      <c r="K914">
        <v>804</v>
      </c>
      <c r="L914">
        <v>4</v>
      </c>
    </row>
    <row r="915" spans="1:12">
      <c r="A915" t="s">
        <v>10</v>
      </c>
      <c r="B915" s="1">
        <v>43950</v>
      </c>
      <c r="C915">
        <v>241</v>
      </c>
      <c r="D915" s="11">
        <f t="shared" si="70"/>
        <v>394.78944245138825</v>
      </c>
      <c r="E915" s="11">
        <f t="shared" si="71"/>
        <v>1222.4221879071563</v>
      </c>
      <c r="F915" s="11">
        <f t="shared" si="72"/>
        <v>49.650940920840327</v>
      </c>
      <c r="G915" s="11">
        <f t="shared" si="73"/>
        <v>172.54805218754507</v>
      </c>
      <c r="H915" s="11">
        <f t="shared" si="74"/>
        <v>153.50529348972341</v>
      </c>
      <c r="I915">
        <v>194.10000000000002</v>
      </c>
      <c r="J915">
        <v>41</v>
      </c>
      <c r="K915">
        <v>764</v>
      </c>
      <c r="L915">
        <v>5</v>
      </c>
    </row>
    <row r="916" spans="1:12">
      <c r="A916" t="s">
        <v>10</v>
      </c>
      <c r="B916" s="1">
        <v>43949</v>
      </c>
      <c r="C916">
        <v>236</v>
      </c>
      <c r="D916" s="11">
        <f t="shared" si="70"/>
        <v>388.34986683650021</v>
      </c>
      <c r="E916" s="11">
        <f t="shared" si="71"/>
        <v>1202.4827486367803</v>
      </c>
      <c r="F916" s="11">
        <f t="shared" si="72"/>
        <v>48.841063669754867</v>
      </c>
      <c r="G916" s="11">
        <f t="shared" si="73"/>
        <v>169.73354878450596</v>
      </c>
      <c r="H916" s="11">
        <f t="shared" si="74"/>
        <v>151.00140448353659</v>
      </c>
      <c r="I916">
        <v>190</v>
      </c>
      <c r="J916">
        <v>29</v>
      </c>
      <c r="K916">
        <v>723</v>
      </c>
      <c r="L916">
        <v>5</v>
      </c>
    </row>
    <row r="917" spans="1:12">
      <c r="A917" t="s">
        <v>10</v>
      </c>
      <c r="B917" s="1">
        <v>43948</v>
      </c>
      <c r="C917">
        <v>231</v>
      </c>
      <c r="D917" s="11">
        <f t="shared" si="70"/>
        <v>382.58190340230595</v>
      </c>
      <c r="E917" s="11">
        <f t="shared" si="71"/>
        <v>1184.6228827872412</v>
      </c>
      <c r="F917" s="11">
        <f t="shared" si="72"/>
        <v>48.115652144242745</v>
      </c>
      <c r="G917" s="11">
        <f t="shared" si="73"/>
        <v>167.21258254620099</v>
      </c>
      <c r="H917" s="11">
        <f t="shared" si="74"/>
        <v>148.75865727554103</v>
      </c>
      <c r="I917">
        <v>186</v>
      </c>
      <c r="J917">
        <v>27</v>
      </c>
      <c r="K917">
        <v>694</v>
      </c>
      <c r="L917">
        <v>7</v>
      </c>
    </row>
    <row r="918" spans="1:12">
      <c r="A918" t="s">
        <v>10</v>
      </c>
      <c r="B918" s="1">
        <v>43947</v>
      </c>
      <c r="C918">
        <v>224</v>
      </c>
      <c r="D918" s="11">
        <f t="shared" si="70"/>
        <v>376.10282118855361</v>
      </c>
      <c r="E918" s="11">
        <f t="shared" si="71"/>
        <v>1164.5611156685809</v>
      </c>
      <c r="F918" s="11">
        <f t="shared" si="72"/>
        <v>47.300806321064734</v>
      </c>
      <c r="G918" s="11">
        <f t="shared" si="73"/>
        <v>164.3808122511187</v>
      </c>
      <c r="H918" s="11">
        <f t="shared" si="74"/>
        <v>146.23940698710766</v>
      </c>
      <c r="I918">
        <v>180.4</v>
      </c>
      <c r="J918">
        <v>20</v>
      </c>
      <c r="K918">
        <v>667</v>
      </c>
      <c r="L918">
        <v>9</v>
      </c>
    </row>
    <row r="919" spans="1:12">
      <c r="A919" t="s">
        <v>10</v>
      </c>
      <c r="B919" s="1">
        <v>43946</v>
      </c>
      <c r="C919">
        <v>215</v>
      </c>
      <c r="D919" s="11">
        <f t="shared" si="70"/>
        <v>371.40153592369666</v>
      </c>
      <c r="E919" s="11">
        <f t="shared" si="71"/>
        <v>1150.0041017227236</v>
      </c>
      <c r="F919" s="11">
        <f t="shared" si="72"/>
        <v>46.709546242051424</v>
      </c>
      <c r="G919" s="11">
        <f t="shared" si="73"/>
        <v>162.3260520979797</v>
      </c>
      <c r="H919" s="11">
        <f t="shared" si="74"/>
        <v>144.4114143997688</v>
      </c>
      <c r="I919">
        <v>173.10000000000002</v>
      </c>
      <c r="J919">
        <v>17</v>
      </c>
      <c r="K919">
        <v>647</v>
      </c>
      <c r="L919">
        <v>6</v>
      </c>
    </row>
    <row r="920" spans="1:12">
      <c r="A920" t="s">
        <v>10</v>
      </c>
      <c r="B920" s="1">
        <v>43945</v>
      </c>
      <c r="C920">
        <v>209</v>
      </c>
      <c r="D920" s="11">
        <f t="shared" si="70"/>
        <v>366.06814507701023</v>
      </c>
      <c r="E920" s="11">
        <f t="shared" si="71"/>
        <v>1133.4898422043141</v>
      </c>
      <c r="F920" s="11">
        <f t="shared" si="72"/>
        <v>46.038789009557334</v>
      </c>
      <c r="G920" s="11">
        <f t="shared" si="73"/>
        <v>159.99502167214976</v>
      </c>
      <c r="H920" s="11">
        <f t="shared" si="74"/>
        <v>142.33764129648526</v>
      </c>
      <c r="I920">
        <v>168.3</v>
      </c>
      <c r="J920">
        <v>42</v>
      </c>
      <c r="K920">
        <v>630</v>
      </c>
      <c r="L920">
        <v>8</v>
      </c>
    </row>
    <row r="921" spans="1:12">
      <c r="A921" t="s">
        <v>10</v>
      </c>
      <c r="B921" s="1">
        <v>43944</v>
      </c>
      <c r="C921">
        <v>201</v>
      </c>
      <c r="D921" s="11">
        <f t="shared" si="70"/>
        <v>357.89027911209109</v>
      </c>
      <c r="E921" s="11">
        <f t="shared" si="71"/>
        <v>1108.1679776094195</v>
      </c>
      <c r="F921" s="11">
        <f t="shared" si="72"/>
        <v>45.010294586399731</v>
      </c>
      <c r="G921" s="11">
        <f t="shared" si="73"/>
        <v>156.42077501921051</v>
      </c>
      <c r="H921" s="11">
        <f t="shared" si="74"/>
        <v>139.15785587145044</v>
      </c>
      <c r="I921">
        <v>161.9</v>
      </c>
      <c r="J921">
        <v>32</v>
      </c>
      <c r="K921">
        <v>588</v>
      </c>
      <c r="L921">
        <v>9</v>
      </c>
    </row>
    <row r="922" spans="1:12">
      <c r="A922" t="s">
        <v>10</v>
      </c>
      <c r="B922" s="1">
        <v>43943</v>
      </c>
      <c r="C922">
        <v>192</v>
      </c>
      <c r="D922" s="11">
        <f t="shared" si="70"/>
        <v>350.067972536951</v>
      </c>
      <c r="E922" s="11">
        <f t="shared" si="71"/>
        <v>1083.9470636490855</v>
      </c>
      <c r="F922" s="11">
        <f t="shared" si="72"/>
        <v>44.026517312075065</v>
      </c>
      <c r="G922" s="11">
        <f t="shared" si="73"/>
        <v>153.00193039465995</v>
      </c>
      <c r="H922" s="11">
        <f t="shared" si="74"/>
        <v>136.11632198663455</v>
      </c>
      <c r="I922">
        <v>154.60000000000002</v>
      </c>
      <c r="J922">
        <v>32</v>
      </c>
      <c r="K922">
        <v>556</v>
      </c>
      <c r="L922">
        <v>6</v>
      </c>
    </row>
    <row r="923" spans="1:12">
      <c r="A923" t="s">
        <v>10</v>
      </c>
      <c r="B923" s="1">
        <v>43942</v>
      </c>
      <c r="C923">
        <v>186</v>
      </c>
      <c r="D923" s="11">
        <f t="shared" si="70"/>
        <v>340.15181622200066</v>
      </c>
      <c r="E923" s="11">
        <f t="shared" si="71"/>
        <v>1053.2427737296723</v>
      </c>
      <c r="F923" s="11">
        <f t="shared" si="72"/>
        <v>42.779405716845311</v>
      </c>
      <c r="G923" s="11">
        <f t="shared" si="73"/>
        <v>148.66794049182059</v>
      </c>
      <c r="H923" s="11">
        <f t="shared" si="74"/>
        <v>132.26064014275178</v>
      </c>
      <c r="I923">
        <v>149.80000000000001</v>
      </c>
      <c r="J923">
        <v>21</v>
      </c>
      <c r="K923">
        <v>524</v>
      </c>
      <c r="L923">
        <v>6</v>
      </c>
    </row>
    <row r="924" spans="1:12">
      <c r="A924" t="s">
        <v>10</v>
      </c>
      <c r="B924" s="1">
        <v>43941</v>
      </c>
      <c r="C924">
        <v>180</v>
      </c>
      <c r="D924" s="11">
        <f t="shared" si="70"/>
        <v>330.15664670932165</v>
      </c>
      <c r="E924" s="11">
        <f t="shared" si="71"/>
        <v>1022.2938281136901</v>
      </c>
      <c r="F924" s="11">
        <f t="shared" si="72"/>
        <v>41.522356977430462</v>
      </c>
      <c r="G924" s="11">
        <f t="shared" si="73"/>
        <v>144.29941680489483</v>
      </c>
      <c r="H924" s="11">
        <f t="shared" si="74"/>
        <v>128.3742357343759</v>
      </c>
      <c r="I924">
        <v>145</v>
      </c>
      <c r="J924">
        <v>23</v>
      </c>
      <c r="K924">
        <v>503</v>
      </c>
      <c r="L924">
        <v>10</v>
      </c>
    </row>
    <row r="925" spans="1:12">
      <c r="A925" t="s">
        <v>10</v>
      </c>
      <c r="B925" s="1">
        <v>43940</v>
      </c>
      <c r="C925">
        <v>170</v>
      </c>
      <c r="D925" s="11">
        <f t="shared" si="70"/>
        <v>319.29233202162709</v>
      </c>
      <c r="E925" s="11">
        <f t="shared" si="71"/>
        <v>988.65366983544857</v>
      </c>
      <c r="F925" s="11">
        <f t="shared" si="72"/>
        <v>40.155999651979535</v>
      </c>
      <c r="G925" s="11">
        <f t="shared" si="73"/>
        <v>139.55102149301905</v>
      </c>
      <c r="H925" s="11">
        <f t="shared" si="74"/>
        <v>124.14988311657606</v>
      </c>
      <c r="I925">
        <v>136.9</v>
      </c>
      <c r="J925">
        <v>17</v>
      </c>
      <c r="K925">
        <v>480</v>
      </c>
      <c r="L925">
        <v>6</v>
      </c>
    </row>
    <row r="926" spans="1:12">
      <c r="A926" t="s">
        <v>10</v>
      </c>
      <c r="B926" s="1">
        <v>43939</v>
      </c>
      <c r="C926">
        <v>164</v>
      </c>
      <c r="D926" s="11">
        <f t="shared" si="70"/>
        <v>312.26015742377388</v>
      </c>
      <c r="E926" s="11">
        <f t="shared" si="71"/>
        <v>966.87931284080491</v>
      </c>
      <c r="F926" s="11">
        <f t="shared" si="72"/>
        <v>39.271593819505846</v>
      </c>
      <c r="G926" s="11">
        <f t="shared" si="73"/>
        <v>136.47751470933216</v>
      </c>
      <c r="H926" s="11">
        <f t="shared" si="74"/>
        <v>121.41557487669107</v>
      </c>
      <c r="I926">
        <v>132.1</v>
      </c>
      <c r="J926">
        <v>26</v>
      </c>
      <c r="K926">
        <v>463</v>
      </c>
      <c r="L926">
        <v>17</v>
      </c>
    </row>
    <row r="927" spans="1:12">
      <c r="A927" t="s">
        <v>10</v>
      </c>
      <c r="B927" s="1">
        <v>43938</v>
      </c>
      <c r="C927">
        <v>147</v>
      </c>
      <c r="D927" s="11">
        <f t="shared" si="70"/>
        <v>302.66005389973833</v>
      </c>
      <c r="E927" s="11">
        <f t="shared" si="71"/>
        <v>937.15364570766781</v>
      </c>
      <c r="F927" s="11">
        <f t="shared" si="72"/>
        <v>38.064230801016485</v>
      </c>
      <c r="G927" s="11">
        <f t="shared" si="73"/>
        <v>132.28165994283827</v>
      </c>
      <c r="H927" s="11">
        <f t="shared" si="74"/>
        <v>117.68278329078065</v>
      </c>
      <c r="I927">
        <v>118.4</v>
      </c>
      <c r="J927">
        <v>20</v>
      </c>
      <c r="K927">
        <v>437</v>
      </c>
      <c r="L927">
        <v>7</v>
      </c>
    </row>
    <row r="928" spans="1:12">
      <c r="A928" t="s">
        <v>10</v>
      </c>
      <c r="B928" s="1">
        <v>43937</v>
      </c>
      <c r="C928">
        <v>140</v>
      </c>
      <c r="D928" s="11">
        <f t="shared" si="70"/>
        <v>289.93892906541964</v>
      </c>
      <c r="E928" s="11">
        <f t="shared" si="71"/>
        <v>897.76407856005403</v>
      </c>
      <c r="F928" s="11">
        <f t="shared" si="72"/>
        <v>36.464350587215769</v>
      </c>
      <c r="G928" s="11">
        <f t="shared" si="73"/>
        <v>126.72172070493278</v>
      </c>
      <c r="H928" s="11">
        <f t="shared" si="74"/>
        <v>112.73645040739318</v>
      </c>
      <c r="I928">
        <v>112.7</v>
      </c>
      <c r="J928">
        <v>21</v>
      </c>
      <c r="K928">
        <v>417</v>
      </c>
      <c r="L928">
        <v>12</v>
      </c>
    </row>
    <row r="929" spans="1:12">
      <c r="A929" t="s">
        <v>10</v>
      </c>
      <c r="B929" s="1">
        <v>43936</v>
      </c>
      <c r="C929">
        <v>128</v>
      </c>
      <c r="D929" s="11">
        <f t="shared" si="70"/>
        <v>275.75606007312018</v>
      </c>
      <c r="E929" s="11">
        <f t="shared" si="71"/>
        <v>853.84838102591323</v>
      </c>
      <c r="F929" s="11">
        <f t="shared" si="72"/>
        <v>34.680633205990745</v>
      </c>
      <c r="G929" s="11">
        <f t="shared" si="73"/>
        <v>120.52290646142946</v>
      </c>
      <c r="H929" s="11">
        <f t="shared" si="74"/>
        <v>107.22175008088355</v>
      </c>
      <c r="I929">
        <v>103.10000000000001</v>
      </c>
      <c r="J929">
        <v>18</v>
      </c>
      <c r="K929">
        <v>396</v>
      </c>
      <c r="L929">
        <v>6</v>
      </c>
    </row>
    <row r="930" spans="1:12">
      <c r="A930" t="s">
        <v>10</v>
      </c>
      <c r="B930" s="1">
        <v>43935</v>
      </c>
      <c r="C930">
        <v>122</v>
      </c>
      <c r="D930" s="11">
        <f t="shared" si="70"/>
        <v>261.73121747627812</v>
      </c>
      <c r="E930" s="11">
        <f t="shared" si="71"/>
        <v>810.42199488491053</v>
      </c>
      <c r="F930" s="11">
        <f t="shared" si="72"/>
        <v>32.91679011313591</v>
      </c>
      <c r="G930" s="11">
        <f t="shared" si="73"/>
        <v>114.39315978609888</v>
      </c>
      <c r="H930" s="11">
        <f t="shared" si="74"/>
        <v>101.76849488336011</v>
      </c>
      <c r="I930">
        <v>98.2</v>
      </c>
      <c r="J930">
        <v>32</v>
      </c>
      <c r="K930">
        <v>378</v>
      </c>
      <c r="L930">
        <v>12</v>
      </c>
    </row>
    <row r="931" spans="1:12">
      <c r="A931" t="s">
        <v>10</v>
      </c>
      <c r="B931" s="1">
        <v>43934</v>
      </c>
      <c r="C931">
        <v>110</v>
      </c>
      <c r="D931" s="11">
        <f t="shared" si="70"/>
        <v>249.48417182833151</v>
      </c>
      <c r="E931" s="11">
        <f t="shared" si="71"/>
        <v>772.50036191671086</v>
      </c>
      <c r="F931" s="11">
        <f t="shared" si="72"/>
        <v>31.376532764445777</v>
      </c>
      <c r="G931" s="11">
        <f t="shared" si="73"/>
        <v>109.04042325271161</v>
      </c>
      <c r="H931" s="11">
        <f t="shared" si="74"/>
        <v>97.006497386931187</v>
      </c>
      <c r="I931">
        <v>88.600000000000009</v>
      </c>
      <c r="J931">
        <v>39</v>
      </c>
      <c r="K931">
        <v>346</v>
      </c>
      <c r="L931">
        <v>27</v>
      </c>
    </row>
    <row r="932" spans="1:12">
      <c r="A932" t="s">
        <v>10</v>
      </c>
      <c r="B932" s="1">
        <v>43933</v>
      </c>
      <c r="C932">
        <v>83</v>
      </c>
      <c r="D932" s="11">
        <f t="shared" si="70"/>
        <v>238.93590993155169</v>
      </c>
      <c r="E932" s="11">
        <f t="shared" si="71"/>
        <v>739.83882642474543</v>
      </c>
      <c r="F932" s="11">
        <f t="shared" si="72"/>
        <v>30.049924015735243</v>
      </c>
      <c r="G932" s="11">
        <f t="shared" si="73"/>
        <v>104.43016307718128</v>
      </c>
      <c r="H932" s="11">
        <f t="shared" si="74"/>
        <v>92.905035027103693</v>
      </c>
      <c r="I932">
        <v>66.8</v>
      </c>
      <c r="J932">
        <v>16</v>
      </c>
      <c r="K932">
        <v>307</v>
      </c>
      <c r="L932">
        <v>7</v>
      </c>
    </row>
    <row r="933" spans="1:12">
      <c r="A933" t="s">
        <v>10</v>
      </c>
      <c r="B933" s="1">
        <v>43932</v>
      </c>
      <c r="C933">
        <v>76</v>
      </c>
      <c r="D933" s="11">
        <f t="shared" si="70"/>
        <v>229.33580640751615</v>
      </c>
      <c r="E933" s="11">
        <f t="shared" si="71"/>
        <v>710.11315929160833</v>
      </c>
      <c r="F933" s="11">
        <f t="shared" si="72"/>
        <v>28.842560997245883</v>
      </c>
      <c r="G933" s="11">
        <f t="shared" si="73"/>
        <v>100.2343083106874</v>
      </c>
      <c r="H933" s="11">
        <f t="shared" si="74"/>
        <v>89.172243441193274</v>
      </c>
      <c r="I933">
        <v>61.2</v>
      </c>
      <c r="J933">
        <v>19</v>
      </c>
      <c r="K933">
        <v>291</v>
      </c>
      <c r="L933">
        <v>9</v>
      </c>
    </row>
    <row r="934" spans="1:12">
      <c r="A934" t="s">
        <v>10</v>
      </c>
      <c r="B934" s="1">
        <v>43931</v>
      </c>
      <c r="C934">
        <v>67</v>
      </c>
      <c r="D934" s="11">
        <f t="shared" si="70"/>
        <v>219.69619628461624</v>
      </c>
      <c r="E934" s="11">
        <f t="shared" si="71"/>
        <v>680.26516431018672</v>
      </c>
      <c r="F934" s="11">
        <f t="shared" si="72"/>
        <v>27.630229406663972</v>
      </c>
      <c r="G934" s="11">
        <f t="shared" si="73"/>
        <v>96.02118665215032</v>
      </c>
      <c r="H934" s="11">
        <f t="shared" si="74"/>
        <v>85.42409057303631</v>
      </c>
      <c r="I934">
        <v>54</v>
      </c>
      <c r="J934">
        <v>16</v>
      </c>
      <c r="K934">
        <v>272</v>
      </c>
      <c r="L934">
        <v>6</v>
      </c>
    </row>
    <row r="935" spans="1:12">
      <c r="A935" t="s">
        <v>10</v>
      </c>
      <c r="B935" s="1">
        <v>43930</v>
      </c>
      <c r="C935">
        <v>61</v>
      </c>
      <c r="D935" s="11">
        <f t="shared" si="70"/>
        <v>207.84421662531307</v>
      </c>
      <c r="E935" s="11">
        <f t="shared" si="71"/>
        <v>643.56680982483226</v>
      </c>
      <c r="F935" s="11">
        <f t="shared" si="72"/>
        <v>26.139657778899323</v>
      </c>
      <c r="G935" s="11">
        <f t="shared" si="73"/>
        <v>90.841119039194894</v>
      </c>
      <c r="H935" s="11">
        <f t="shared" si="74"/>
        <v>80.815705899072839</v>
      </c>
      <c r="I935">
        <v>49.1</v>
      </c>
      <c r="J935">
        <v>26</v>
      </c>
      <c r="K935">
        <v>256</v>
      </c>
      <c r="L935">
        <v>14</v>
      </c>
    </row>
    <row r="936" spans="1:12">
      <c r="A936" t="s">
        <v>10</v>
      </c>
      <c r="B936" s="1">
        <v>43929</v>
      </c>
      <c r="C936">
        <v>47</v>
      </c>
      <c r="D936" s="11">
        <f t="shared" si="70"/>
        <v>192.43664306821896</v>
      </c>
      <c r="E936" s="11">
        <f t="shared" si="71"/>
        <v>595.85894899387154</v>
      </c>
      <c r="F936" s="11">
        <f t="shared" si="72"/>
        <v>24.201914662805287</v>
      </c>
      <c r="G936" s="11">
        <f t="shared" si="73"/>
        <v>84.107031142352852</v>
      </c>
      <c r="H936" s="11">
        <f t="shared" si="74"/>
        <v>74.824805822920311</v>
      </c>
      <c r="I936">
        <v>37.800000000000004</v>
      </c>
      <c r="J936">
        <v>12</v>
      </c>
      <c r="K936">
        <v>230</v>
      </c>
      <c r="L936">
        <v>5</v>
      </c>
    </row>
    <row r="937" spans="1:12">
      <c r="A937" t="s">
        <v>10</v>
      </c>
      <c r="B937" s="1">
        <v>43928</v>
      </c>
      <c r="C937">
        <v>42</v>
      </c>
      <c r="D937" s="11">
        <f t="shared" si="70"/>
        <v>177.30561570317525</v>
      </c>
      <c r="E937" s="11">
        <f t="shared" si="71"/>
        <v>549.00738310090242</v>
      </c>
      <c r="F937" s="11">
        <f t="shared" si="72"/>
        <v>22.298951551359089</v>
      </c>
      <c r="G937" s="11">
        <f t="shared" si="73"/>
        <v>77.493811489813098</v>
      </c>
      <c r="H937" s="11">
        <f t="shared" si="74"/>
        <v>68.941434722493611</v>
      </c>
      <c r="I937">
        <v>33.800000000000004</v>
      </c>
      <c r="J937">
        <v>15</v>
      </c>
      <c r="K937">
        <v>218</v>
      </c>
      <c r="L937">
        <v>7</v>
      </c>
    </row>
    <row r="938" spans="1:12">
      <c r="A938" t="s">
        <v>10</v>
      </c>
      <c r="B938" s="1">
        <v>43927</v>
      </c>
      <c r="C938">
        <v>35</v>
      </c>
      <c r="D938" s="11">
        <f t="shared" si="70"/>
        <v>162.45113453018197</v>
      </c>
      <c r="E938" s="11">
        <f t="shared" si="71"/>
        <v>503.01211214592479</v>
      </c>
      <c r="F938" s="11">
        <f t="shared" si="72"/>
        <v>20.430768444560734</v>
      </c>
      <c r="G938" s="11">
        <f t="shared" si="73"/>
        <v>71.00146008157563</v>
      </c>
      <c r="H938" s="11">
        <f t="shared" si="74"/>
        <v>63.165592597792717</v>
      </c>
      <c r="I938">
        <v>28.200000000000003</v>
      </c>
      <c r="J938">
        <v>18</v>
      </c>
      <c r="K938">
        <v>203</v>
      </c>
      <c r="L938">
        <v>6</v>
      </c>
    </row>
    <row r="939" spans="1:12">
      <c r="A939" t="s">
        <v>10</v>
      </c>
      <c r="B939" s="1">
        <v>43926</v>
      </c>
      <c r="C939">
        <v>29</v>
      </c>
      <c r="D939" s="11">
        <f t="shared" si="70"/>
        <v>147.47813356059564</v>
      </c>
      <c r="E939" s="11">
        <f t="shared" si="71"/>
        <v>456.64985764609372</v>
      </c>
      <c r="F939" s="11">
        <f t="shared" si="72"/>
        <v>18.547679621484733</v>
      </c>
      <c r="G939" s="11">
        <f t="shared" si="73"/>
        <v>64.457307997208616</v>
      </c>
      <c r="H939" s="11">
        <f t="shared" si="74"/>
        <v>57.343666626352196</v>
      </c>
      <c r="I939">
        <v>23.400000000000002</v>
      </c>
      <c r="J939">
        <v>1</v>
      </c>
      <c r="K939">
        <v>185</v>
      </c>
      <c r="L939">
        <v>0</v>
      </c>
    </row>
    <row r="940" spans="1:12">
      <c r="A940" t="s">
        <v>10</v>
      </c>
      <c r="B940" s="1">
        <v>43925</v>
      </c>
      <c r="C940">
        <v>29</v>
      </c>
      <c r="D940" s="11">
        <f t="shared" si="70"/>
        <v>138.74717521157564</v>
      </c>
      <c r="E940" s="11">
        <f t="shared" si="71"/>
        <v>429.61540317521593</v>
      </c>
      <c r="F940" s="11">
        <f t="shared" si="72"/>
        <v>17.449625189031444</v>
      </c>
      <c r="G940" s="11">
        <f t="shared" si="73"/>
        <v>60.641324855664791</v>
      </c>
      <c r="H940" s="11">
        <f t="shared" si="74"/>
        <v>53.948823249865768</v>
      </c>
      <c r="I940">
        <v>23.400000000000002</v>
      </c>
      <c r="J940">
        <v>12</v>
      </c>
      <c r="K940">
        <v>184</v>
      </c>
      <c r="L940">
        <v>4</v>
      </c>
    </row>
    <row r="941" spans="1:12">
      <c r="A941" t="s">
        <v>10</v>
      </c>
      <c r="B941" s="1">
        <v>43924</v>
      </c>
      <c r="C941">
        <v>25</v>
      </c>
      <c r="D941" s="11">
        <f t="shared" si="70"/>
        <v>127.64582093069502</v>
      </c>
      <c r="E941" s="11">
        <f t="shared" si="71"/>
        <v>395.24127780726729</v>
      </c>
      <c r="F941" s="11">
        <f t="shared" si="72"/>
        <v>16.053456431025229</v>
      </c>
      <c r="G941" s="11">
        <f t="shared" si="73"/>
        <v>55.789328191529883</v>
      </c>
      <c r="H941" s="11">
        <f t="shared" si="74"/>
        <v>49.632302938586641</v>
      </c>
      <c r="I941">
        <v>20.100000000000001</v>
      </c>
      <c r="J941">
        <v>22</v>
      </c>
      <c r="K941">
        <v>172</v>
      </c>
      <c r="L941">
        <v>6</v>
      </c>
    </row>
    <row r="942" spans="1:12">
      <c r="A942" t="s">
        <v>10</v>
      </c>
      <c r="B942" s="1">
        <v>43923</v>
      </c>
      <c r="C942">
        <v>19</v>
      </c>
      <c r="D942" s="11">
        <f t="shared" si="70"/>
        <v>114.84568289864761</v>
      </c>
      <c r="E942" s="11">
        <f t="shared" si="71"/>
        <v>355.60705496308447</v>
      </c>
      <c r="F942" s="11">
        <f t="shared" si="72"/>
        <v>14.44363907303941</v>
      </c>
      <c r="G942" s="11">
        <f t="shared" si="73"/>
        <v>50.19485516953803</v>
      </c>
      <c r="H942" s="11">
        <f t="shared" si="74"/>
        <v>44.655247490706088</v>
      </c>
      <c r="I942">
        <v>15.3</v>
      </c>
      <c r="J942">
        <v>13</v>
      </c>
      <c r="K942">
        <v>150</v>
      </c>
      <c r="L942">
        <v>1</v>
      </c>
    </row>
    <row r="943" spans="1:12">
      <c r="A943" t="s">
        <v>10</v>
      </c>
      <c r="B943" s="1">
        <v>43922</v>
      </c>
      <c r="C943">
        <v>18</v>
      </c>
      <c r="D943" s="11">
        <f t="shared" si="70"/>
        <v>101.68998547682111</v>
      </c>
      <c r="E943" s="11">
        <f t="shared" si="71"/>
        <v>314.87188148434109</v>
      </c>
      <c r="F943" s="11">
        <f t="shared" si="72"/>
        <v>12.789104566220654</v>
      </c>
      <c r="G943" s="11">
        <f t="shared" si="73"/>
        <v>44.444980119157513</v>
      </c>
      <c r="H943" s="11">
        <f t="shared" si="74"/>
        <v>39.539940502606626</v>
      </c>
      <c r="I943">
        <v>14.5</v>
      </c>
      <c r="J943">
        <v>6</v>
      </c>
      <c r="K943">
        <v>137</v>
      </c>
      <c r="L943">
        <v>0</v>
      </c>
    </row>
    <row r="944" spans="1:12">
      <c r="A944" t="s">
        <v>10</v>
      </c>
      <c r="B944" s="1">
        <v>43921</v>
      </c>
      <c r="C944">
        <v>18</v>
      </c>
      <c r="D944" s="11">
        <f t="shared" si="70"/>
        <v>89.047873840231077</v>
      </c>
      <c r="E944" s="11">
        <f t="shared" si="71"/>
        <v>275.72697003329631</v>
      </c>
      <c r="F944" s="11">
        <f t="shared" si="72"/>
        <v>11.199161496605033</v>
      </c>
      <c r="G944" s="11">
        <f t="shared" si="73"/>
        <v>38.919574665338395</v>
      </c>
      <c r="H944" s="11">
        <f t="shared" si="74"/>
        <v>34.624330183712253</v>
      </c>
      <c r="I944">
        <v>14.5</v>
      </c>
      <c r="J944">
        <v>11</v>
      </c>
      <c r="K944">
        <v>131</v>
      </c>
      <c r="L944">
        <v>2</v>
      </c>
    </row>
    <row r="945" spans="1:12">
      <c r="A945" t="s">
        <v>10</v>
      </c>
      <c r="B945" s="1">
        <v>43920</v>
      </c>
      <c r="C945">
        <v>16</v>
      </c>
      <c r="D945" s="11">
        <f t="shared" si="70"/>
        <v>78.341585547993887</v>
      </c>
      <c r="E945" s="11">
        <f t="shared" si="71"/>
        <v>242.57612314819283</v>
      </c>
      <c r="F945" s="11">
        <f t="shared" si="72"/>
        <v>9.852678459524304</v>
      </c>
      <c r="G945" s="11">
        <f t="shared" si="73"/>
        <v>34.240246921635332</v>
      </c>
      <c r="H945" s="11">
        <f t="shared" si="74"/>
        <v>30.46142269489858</v>
      </c>
      <c r="I945">
        <v>12.9</v>
      </c>
      <c r="J945">
        <v>14</v>
      </c>
      <c r="K945">
        <v>120</v>
      </c>
      <c r="L945">
        <v>1</v>
      </c>
    </row>
    <row r="946" spans="1:12">
      <c r="A946" t="s">
        <v>10</v>
      </c>
      <c r="B946" s="1">
        <v>43919</v>
      </c>
      <c r="C946">
        <v>15</v>
      </c>
      <c r="D946" s="11">
        <f t="shared" si="70"/>
        <v>65.146381527303035</v>
      </c>
      <c r="E946" s="11">
        <f t="shared" si="71"/>
        <v>201.7186218211649</v>
      </c>
      <c r="F946" s="11">
        <f t="shared" si="72"/>
        <v>8.193175380612999</v>
      </c>
      <c r="G946" s="11">
        <f t="shared" si="73"/>
        <v>28.47310497921163</v>
      </c>
      <c r="H946" s="11">
        <f t="shared" si="74"/>
        <v>25.330754424552577</v>
      </c>
      <c r="I946">
        <v>12.100000000000001</v>
      </c>
      <c r="J946">
        <v>7</v>
      </c>
      <c r="K946">
        <v>106</v>
      </c>
      <c r="L946">
        <v>1</v>
      </c>
    </row>
    <row r="947" spans="1:12">
      <c r="A947" t="s">
        <v>10</v>
      </c>
      <c r="B947" s="1">
        <v>43918</v>
      </c>
      <c r="C947">
        <v>14</v>
      </c>
      <c r="D947" s="11">
        <f t="shared" si="70"/>
        <v>58.983352104465389</v>
      </c>
      <c r="E947" s="11">
        <f t="shared" si="71"/>
        <v>182.63547748878059</v>
      </c>
      <c r="F947" s="11">
        <f t="shared" si="72"/>
        <v>7.4180781341753832</v>
      </c>
      <c r="G947" s="11">
        <f t="shared" si="73"/>
        <v>25.779469820474812</v>
      </c>
      <c r="H947" s="11">
        <f t="shared" si="74"/>
        <v>22.934394394091569</v>
      </c>
      <c r="I947">
        <v>11.3</v>
      </c>
      <c r="J947">
        <v>8</v>
      </c>
      <c r="K947">
        <v>99</v>
      </c>
      <c r="L947">
        <v>3</v>
      </c>
    </row>
    <row r="948" spans="1:12">
      <c r="A948" t="s">
        <v>10</v>
      </c>
      <c r="B948" s="1">
        <v>43917</v>
      </c>
      <c r="C948">
        <v>11</v>
      </c>
      <c r="D948" s="11">
        <f t="shared" si="70"/>
        <v>52.425256692984306</v>
      </c>
      <c r="E948" s="11">
        <f t="shared" si="71"/>
        <v>162.32905467355113</v>
      </c>
      <c r="F948" s="11">
        <f t="shared" si="72"/>
        <v>6.5932951668122799</v>
      </c>
      <c r="G948" s="11">
        <f t="shared" si="73"/>
        <v>22.913165741306145</v>
      </c>
      <c r="H948" s="11">
        <f t="shared" si="74"/>
        <v>20.384421541165111</v>
      </c>
      <c r="I948">
        <v>8.9</v>
      </c>
      <c r="J948">
        <v>5</v>
      </c>
      <c r="K948">
        <v>91</v>
      </c>
      <c r="L948">
        <v>1</v>
      </c>
    </row>
    <row r="949" spans="1:12">
      <c r="A949" t="s">
        <v>10</v>
      </c>
      <c r="B949" s="1">
        <v>43916</v>
      </c>
      <c r="C949">
        <v>10</v>
      </c>
      <c r="D949" s="11">
        <f t="shared" si="70"/>
        <v>45.116535903080695</v>
      </c>
      <c r="E949" s="11">
        <f t="shared" si="71"/>
        <v>139.6984027409159</v>
      </c>
      <c r="F949" s="11">
        <f t="shared" si="72"/>
        <v>5.674109329690749</v>
      </c>
      <c r="G949" s="11">
        <f t="shared" si="73"/>
        <v>19.71879071331697</v>
      </c>
      <c r="H949" s="11">
        <f t="shared" si="74"/>
        <v>17.542584325554301</v>
      </c>
      <c r="I949">
        <v>8.1</v>
      </c>
      <c r="J949">
        <v>6</v>
      </c>
      <c r="K949">
        <v>86</v>
      </c>
      <c r="L949">
        <v>2</v>
      </c>
    </row>
    <row r="950" spans="1:12">
      <c r="A950" t="s">
        <v>10</v>
      </c>
      <c r="B950" s="1">
        <v>43915</v>
      </c>
      <c r="C950">
        <v>8</v>
      </c>
      <c r="D950" s="11">
        <f t="shared" si="70"/>
        <v>38.242387700684858</v>
      </c>
      <c r="E950" s="11">
        <f t="shared" si="71"/>
        <v>118.41335713941032</v>
      </c>
      <c r="F950" s="11">
        <f t="shared" si="72"/>
        <v>4.8095777855872548</v>
      </c>
      <c r="G950" s="11">
        <f t="shared" si="73"/>
        <v>16.714351497802824</v>
      </c>
      <c r="H950" s="11">
        <f t="shared" si="74"/>
        <v>14.869721214655485</v>
      </c>
      <c r="I950">
        <v>6.4</v>
      </c>
      <c r="J950">
        <v>9</v>
      </c>
      <c r="K950">
        <v>80</v>
      </c>
      <c r="L950">
        <v>2</v>
      </c>
    </row>
    <row r="951" spans="1:12">
      <c r="A951" t="s">
        <v>10</v>
      </c>
      <c r="B951" s="1">
        <v>43914</v>
      </c>
      <c r="C951">
        <v>6</v>
      </c>
      <c r="D951" s="11">
        <f t="shared" si="70"/>
        <v>31.012680108509933</v>
      </c>
      <c r="E951" s="11">
        <f t="shared" si="71"/>
        <v>96.027360903344103</v>
      </c>
      <c r="F951" s="11">
        <f t="shared" si="72"/>
        <v>3.9003290926508214</v>
      </c>
      <c r="G951" s="11">
        <f t="shared" si="73"/>
        <v>13.554510253900018</v>
      </c>
      <c r="H951" s="11">
        <f t="shared" si="74"/>
        <v>12.058606563537763</v>
      </c>
      <c r="I951">
        <v>4.8000000000000007</v>
      </c>
      <c r="J951">
        <v>11</v>
      </c>
      <c r="K951">
        <v>71</v>
      </c>
      <c r="L951">
        <v>2</v>
      </c>
    </row>
    <row r="952" spans="1:12">
      <c r="A952" t="s">
        <v>10</v>
      </c>
      <c r="B952" s="1">
        <v>43913</v>
      </c>
      <c r="C952">
        <v>4</v>
      </c>
      <c r="D952" s="11">
        <f t="shared" si="70"/>
        <v>25.679289261823513</v>
      </c>
      <c r="E952" s="11">
        <f t="shared" si="71"/>
        <v>79.513101384934615</v>
      </c>
      <c r="F952" s="11">
        <f t="shared" si="72"/>
        <v>3.2295718601567307</v>
      </c>
      <c r="G952" s="11">
        <f t="shared" si="73"/>
        <v>11.223479828070078</v>
      </c>
      <c r="H952" s="11">
        <f t="shared" si="74"/>
        <v>9.9848334602541993</v>
      </c>
      <c r="I952">
        <v>3.2</v>
      </c>
      <c r="J952">
        <v>3</v>
      </c>
      <c r="K952">
        <v>60</v>
      </c>
      <c r="L952">
        <v>0</v>
      </c>
    </row>
    <row r="953" spans="1:12">
      <c r="A953" t="s">
        <v>10</v>
      </c>
      <c r="B953" s="1">
        <v>43912</v>
      </c>
      <c r="C953">
        <v>4</v>
      </c>
      <c r="D953" s="11">
        <f t="shared" si="70"/>
        <v>20.543431409458808</v>
      </c>
      <c r="E953" s="11">
        <f t="shared" si="71"/>
        <v>63.610481107947692</v>
      </c>
      <c r="F953" s="11">
        <f t="shared" si="72"/>
        <v>2.5836574881253846</v>
      </c>
      <c r="G953" s="11">
        <f t="shared" si="73"/>
        <v>8.9787838624560621</v>
      </c>
      <c r="H953" s="11">
        <f t="shared" si="74"/>
        <v>7.9878667682033591</v>
      </c>
      <c r="I953">
        <v>3.2</v>
      </c>
      <c r="J953">
        <v>4</v>
      </c>
      <c r="K953">
        <v>57</v>
      </c>
      <c r="L953">
        <v>0</v>
      </c>
    </row>
    <row r="954" spans="1:12">
      <c r="A954" t="s">
        <v>10</v>
      </c>
      <c r="B954" s="1">
        <v>43911</v>
      </c>
      <c r="C954">
        <v>4</v>
      </c>
      <c r="D954" s="11">
        <f t="shared" si="70"/>
        <v>17.540929895768677</v>
      </c>
      <c r="E954" s="11">
        <f t="shared" si="71"/>
        <v>54.313564638324564</v>
      </c>
      <c r="F954" s="11">
        <f t="shared" si="72"/>
        <v>2.2060460090916747</v>
      </c>
      <c r="G954" s="11">
        <f t="shared" si="73"/>
        <v>7.6665000671740229</v>
      </c>
      <c r="H954" s="11">
        <f t="shared" si="74"/>
        <v>6.8204093174659457</v>
      </c>
      <c r="I954">
        <v>3.2</v>
      </c>
      <c r="J954">
        <v>6</v>
      </c>
      <c r="K954">
        <v>53</v>
      </c>
      <c r="L954">
        <v>0</v>
      </c>
    </row>
    <row r="955" spans="1:12">
      <c r="A955" t="s">
        <v>10</v>
      </c>
      <c r="B955" s="1">
        <v>43910</v>
      </c>
      <c r="C955">
        <v>4</v>
      </c>
      <c r="D955" s="11">
        <f t="shared" si="70"/>
        <v>14.577934980942885</v>
      </c>
      <c r="E955" s="11">
        <f t="shared" si="71"/>
        <v>45.138976016985957</v>
      </c>
      <c r="F955" s="11">
        <f t="shared" si="72"/>
        <v>1.8334031021505135</v>
      </c>
      <c r="G955" s="11">
        <f t="shared" si="73"/>
        <v>6.3714831639351672</v>
      </c>
      <c r="H955" s="11">
        <f t="shared" si="74"/>
        <v>5.6683131489750762</v>
      </c>
      <c r="I955">
        <v>3.2</v>
      </c>
      <c r="J955">
        <v>6</v>
      </c>
      <c r="K955">
        <v>47</v>
      </c>
      <c r="L955">
        <v>0</v>
      </c>
    </row>
    <row r="956" spans="1:12">
      <c r="A956" t="s">
        <v>10</v>
      </c>
      <c r="B956" s="1">
        <v>43909</v>
      </c>
      <c r="C956">
        <v>4</v>
      </c>
      <c r="D956" s="11">
        <f t="shared" si="70"/>
        <v>11.733459862710127</v>
      </c>
      <c r="E956" s="11">
        <f t="shared" si="71"/>
        <v>36.331370940500889</v>
      </c>
      <c r="F956" s="11">
        <f t="shared" si="72"/>
        <v>1.4756659114869985</v>
      </c>
      <c r="G956" s="11">
        <f t="shared" si="73"/>
        <v>5.1282669368258667</v>
      </c>
      <c r="H956" s="11">
        <f t="shared" si="74"/>
        <v>4.5623008272238419</v>
      </c>
      <c r="I956">
        <v>3.2</v>
      </c>
      <c r="J956">
        <v>4</v>
      </c>
      <c r="K956">
        <v>41</v>
      </c>
      <c r="L956">
        <v>1</v>
      </c>
    </row>
    <row r="957" spans="1:12">
      <c r="A957" t="s">
        <v>10</v>
      </c>
      <c r="B957" s="1">
        <v>43908</v>
      </c>
      <c r="C957">
        <v>3</v>
      </c>
      <c r="D957" s="11">
        <f t="shared" si="70"/>
        <v>9.3630639308494956</v>
      </c>
      <c r="E957" s="11">
        <f t="shared" si="71"/>
        <v>28.991700043430004</v>
      </c>
      <c r="F957" s="11">
        <f t="shared" si="72"/>
        <v>1.1775515859340695</v>
      </c>
      <c r="G957" s="11">
        <f t="shared" si="73"/>
        <v>4.0922534142347828</v>
      </c>
      <c r="H957" s="11">
        <f t="shared" si="74"/>
        <v>3.6406238924311465</v>
      </c>
      <c r="I957">
        <v>2.4000000000000004</v>
      </c>
      <c r="J957">
        <v>10</v>
      </c>
      <c r="K957">
        <v>37</v>
      </c>
      <c r="L957">
        <v>2</v>
      </c>
    </row>
    <row r="958" spans="1:12">
      <c r="A958" t="s">
        <v>10</v>
      </c>
      <c r="B958" s="1">
        <v>43907</v>
      </c>
      <c r="C958">
        <v>1</v>
      </c>
      <c r="D958" s="11">
        <f t="shared" si="70"/>
        <v>7.9803329705974608</v>
      </c>
      <c r="E958" s="11">
        <f t="shared" si="71"/>
        <v>24.710225353471987</v>
      </c>
      <c r="F958" s="11">
        <f t="shared" si="72"/>
        <v>1.003651562694861</v>
      </c>
      <c r="G958" s="11">
        <f t="shared" si="73"/>
        <v>3.4879121927233165</v>
      </c>
      <c r="H958" s="11">
        <f t="shared" si="74"/>
        <v>3.1029790138020741</v>
      </c>
      <c r="I958">
        <v>0.8</v>
      </c>
      <c r="J958">
        <v>26</v>
      </c>
      <c r="K958">
        <v>27</v>
      </c>
      <c r="L958">
        <v>0</v>
      </c>
    </row>
    <row r="959" spans="1:12">
      <c r="A959" t="s">
        <v>10</v>
      </c>
      <c r="B959" s="1">
        <v>43906</v>
      </c>
      <c r="C959">
        <v>1</v>
      </c>
      <c r="D959" s="11">
        <f t="shared" si="70"/>
        <v>6.5185888126167377</v>
      </c>
      <c r="E959" s="11">
        <f t="shared" si="71"/>
        <v>20.18409496694494</v>
      </c>
      <c r="F959" s="11">
        <f t="shared" si="72"/>
        <v>0.81981439527055477</v>
      </c>
      <c r="G959" s="11">
        <f t="shared" si="73"/>
        <v>2.8490371871254814</v>
      </c>
      <c r="H959" s="11">
        <f t="shared" si="74"/>
        <v>2.5346115706799122</v>
      </c>
      <c r="I959">
        <v>0.8</v>
      </c>
      <c r="J959">
        <v>1</v>
      </c>
      <c r="K959">
        <v>1</v>
      </c>
      <c r="L959">
        <v>1</v>
      </c>
    </row>
    <row r="960" spans="1:12">
      <c r="A960" t="s">
        <v>10</v>
      </c>
      <c r="B960" s="1">
        <v>43905</v>
      </c>
      <c r="C960">
        <v>0</v>
      </c>
      <c r="D960" s="11">
        <f t="shared" si="70"/>
        <v>5.1753644512290462</v>
      </c>
      <c r="E960" s="11">
        <f t="shared" si="71"/>
        <v>16.024948125271436</v>
      </c>
      <c r="F960" s="11">
        <f t="shared" si="72"/>
        <v>0.65088294412389502</v>
      </c>
      <c r="G960" s="11">
        <f t="shared" si="73"/>
        <v>2.2619628576572004</v>
      </c>
      <c r="H960" s="11">
        <f t="shared" si="74"/>
        <v>2.012327974297385</v>
      </c>
      <c r="I960">
        <v>0</v>
      </c>
      <c r="J960">
        <v>0</v>
      </c>
      <c r="K960">
        <v>0</v>
      </c>
      <c r="L960">
        <v>0</v>
      </c>
    </row>
    <row r="961" spans="1:12">
      <c r="A961" t="s">
        <v>10</v>
      </c>
      <c r="B961" s="1">
        <v>43904</v>
      </c>
      <c r="C961">
        <v>0</v>
      </c>
      <c r="D961" s="11">
        <f t="shared" si="70"/>
        <v>4.0296730841630746</v>
      </c>
      <c r="E961" s="11">
        <f t="shared" si="71"/>
        <v>12.477440525020508</v>
      </c>
      <c r="F961" s="11">
        <f t="shared" si="72"/>
        <v>0.50679435343997936</v>
      </c>
      <c r="G961" s="11">
        <f t="shared" si="73"/>
        <v>1.7612229884048431</v>
      </c>
      <c r="H961" s="11">
        <f t="shared" si="74"/>
        <v>1.566850789147582</v>
      </c>
      <c r="I961">
        <v>0</v>
      </c>
      <c r="J961">
        <v>0</v>
      </c>
      <c r="K961">
        <v>0</v>
      </c>
      <c r="L961">
        <v>0</v>
      </c>
    </row>
    <row r="962" spans="1:12">
      <c r="A962" t="s">
        <v>10</v>
      </c>
      <c r="B962" s="1">
        <v>43903</v>
      </c>
      <c r="C962">
        <v>0</v>
      </c>
      <c r="D962" s="11">
        <f t="shared" ref="D962:D1025" si="75">SUMIFS(CasesHB,HB,"Wales",SpecDate,B962)*SUMIFS(Pop,Area,A962)</f>
        <v>3.2790477057405409</v>
      </c>
      <c r="E962" s="11">
        <f t="shared" ref="E962:E1025" si="76">SUMIFS(CasesHB,HB,"Wales",SpecDate,B962)*SUMIFS(AreaKm2,Area,A962)</f>
        <v>10.153211407614728</v>
      </c>
      <c r="F962" s="11">
        <f t="shared" ref="F962:F1025" si="77">SUMIFS(CasesHB,HB,"Wales",SpecDate,B962)*SUMIFS(PopKm2,Area,A962)</f>
        <v>0.41239148368155182</v>
      </c>
      <c r="G962" s="11">
        <f t="shared" ref="G962:G1025" si="78">SUMIFS(CasesHB,HB,"Wales",SpecDate,B962)*SUMIFS(PopKm2SRT,Area,A962)</f>
        <v>1.4331520395843331</v>
      </c>
      <c r="H962" s="11">
        <f t="shared" ref="H962:H1025" si="79">SUMIFS(CasesHB,HB,"Wales",SpecDate,B962)*SUMIFS(PopSRTKm2,Area,A962)</f>
        <v>1.2749864264632285</v>
      </c>
      <c r="I962">
        <v>0</v>
      </c>
      <c r="J962">
        <v>0</v>
      </c>
      <c r="K962">
        <v>0</v>
      </c>
      <c r="L962">
        <v>0</v>
      </c>
    </row>
    <row r="963" spans="1:12">
      <c r="A963" t="s">
        <v>10</v>
      </c>
      <c r="B963" s="1">
        <v>43902</v>
      </c>
      <c r="C963">
        <v>0</v>
      </c>
      <c r="D963" s="11">
        <f t="shared" si="75"/>
        <v>2.2123695364032563</v>
      </c>
      <c r="E963" s="11">
        <f t="shared" si="76"/>
        <v>6.850359503932828</v>
      </c>
      <c r="F963" s="11">
        <f t="shared" si="77"/>
        <v>0.27824003718273371</v>
      </c>
      <c r="G963" s="11">
        <f t="shared" si="78"/>
        <v>0.96694595441834519</v>
      </c>
      <c r="H963" s="11">
        <f t="shared" si="79"/>
        <v>0.86023180580651559</v>
      </c>
      <c r="I963">
        <v>0</v>
      </c>
      <c r="J963">
        <v>0</v>
      </c>
      <c r="K963">
        <v>0</v>
      </c>
      <c r="L963">
        <v>0</v>
      </c>
    </row>
    <row r="964" spans="1:12">
      <c r="A964" t="s">
        <v>10</v>
      </c>
      <c r="B964" s="1">
        <v>43901</v>
      </c>
      <c r="C964">
        <v>0</v>
      </c>
      <c r="D964" s="11">
        <f t="shared" si="75"/>
        <v>1.2642111636590037</v>
      </c>
      <c r="E964" s="11">
        <f t="shared" si="76"/>
        <v>3.9144911451044733</v>
      </c>
      <c r="F964" s="11">
        <f t="shared" si="77"/>
        <v>0.15899430696156214</v>
      </c>
      <c r="G964" s="11">
        <f t="shared" si="78"/>
        <v>0.55254054538191155</v>
      </c>
      <c r="H964" s="11">
        <f t="shared" si="79"/>
        <v>0.49156103188943751</v>
      </c>
      <c r="I964">
        <v>0</v>
      </c>
      <c r="J964">
        <v>0</v>
      </c>
      <c r="K964">
        <v>0</v>
      </c>
      <c r="L964">
        <v>0</v>
      </c>
    </row>
    <row r="965" spans="1:12">
      <c r="A965" t="s">
        <v>10</v>
      </c>
      <c r="B965" s="1">
        <v>43900</v>
      </c>
      <c r="C965">
        <v>0</v>
      </c>
      <c r="D965" s="11">
        <f t="shared" si="75"/>
        <v>0.71111877955818958</v>
      </c>
      <c r="E965" s="11">
        <f t="shared" si="76"/>
        <v>2.201901269121266</v>
      </c>
      <c r="F965" s="11">
        <f t="shared" si="77"/>
        <v>8.9434297665878709E-2</v>
      </c>
      <c r="G965" s="11">
        <f t="shared" si="78"/>
        <v>0.31080405677732525</v>
      </c>
      <c r="H965" s="11">
        <f t="shared" si="79"/>
        <v>0.27650308043780858</v>
      </c>
      <c r="I965">
        <v>0</v>
      </c>
      <c r="J965">
        <v>0</v>
      </c>
      <c r="K965">
        <v>0</v>
      </c>
      <c r="L965">
        <v>0</v>
      </c>
    </row>
    <row r="966" spans="1:12">
      <c r="A966" t="s">
        <v>10</v>
      </c>
      <c r="B966" s="1">
        <v>43899</v>
      </c>
      <c r="C966">
        <v>0</v>
      </c>
      <c r="D966" s="11">
        <f t="shared" si="75"/>
        <v>0.27654619205040704</v>
      </c>
      <c r="E966" s="11">
        <f t="shared" si="76"/>
        <v>0.8562949379916035</v>
      </c>
      <c r="F966" s="11">
        <f t="shared" si="77"/>
        <v>3.4780004647841714E-2</v>
      </c>
      <c r="G966" s="11">
        <f t="shared" si="78"/>
        <v>0.12086824430229315</v>
      </c>
      <c r="H966" s="11">
        <f t="shared" si="79"/>
        <v>0.10752897572581445</v>
      </c>
      <c r="I966">
        <v>0</v>
      </c>
      <c r="J966">
        <v>0</v>
      </c>
      <c r="K966">
        <v>0</v>
      </c>
      <c r="L966">
        <v>0</v>
      </c>
    </row>
    <row r="967" spans="1:12">
      <c r="A967" t="s">
        <v>10</v>
      </c>
      <c r="B967" s="1">
        <v>43898</v>
      </c>
      <c r="C967">
        <v>0</v>
      </c>
      <c r="D967" s="11">
        <f t="shared" si="75"/>
        <v>0.15802639545737546</v>
      </c>
      <c r="E967" s="11">
        <f t="shared" si="76"/>
        <v>0.48931139313805916</v>
      </c>
      <c r="F967" s="11">
        <f t="shared" si="77"/>
        <v>1.9874288370195267E-2</v>
      </c>
      <c r="G967" s="11">
        <f t="shared" si="78"/>
        <v>6.9067568172738944E-2</v>
      </c>
      <c r="H967" s="11">
        <f t="shared" si="79"/>
        <v>6.1445128986179688E-2</v>
      </c>
      <c r="I967">
        <v>0</v>
      </c>
      <c r="J967">
        <v>0</v>
      </c>
      <c r="K967">
        <v>0</v>
      </c>
      <c r="L967">
        <v>0</v>
      </c>
    </row>
    <row r="968" spans="1:12">
      <c r="A968" t="s">
        <v>10</v>
      </c>
      <c r="B968" s="1">
        <v>43897</v>
      </c>
      <c r="C968">
        <v>0</v>
      </c>
      <c r="D968" s="11">
        <f t="shared" si="75"/>
        <v>0.15802639545737546</v>
      </c>
      <c r="E968" s="11">
        <f t="shared" si="76"/>
        <v>0.48931139313805916</v>
      </c>
      <c r="F968" s="11">
        <f t="shared" si="77"/>
        <v>1.9874288370195267E-2</v>
      </c>
      <c r="G968" s="11">
        <f t="shared" si="78"/>
        <v>6.9067568172738944E-2</v>
      </c>
      <c r="H968" s="11">
        <f t="shared" si="79"/>
        <v>6.1445128986179688E-2</v>
      </c>
      <c r="I968">
        <v>0</v>
      </c>
      <c r="J968">
        <v>0</v>
      </c>
      <c r="K968">
        <v>0</v>
      </c>
      <c r="L968">
        <v>0</v>
      </c>
    </row>
    <row r="969" spans="1:12">
      <c r="A969" t="s">
        <v>10</v>
      </c>
      <c r="B969" s="1">
        <v>43896</v>
      </c>
      <c r="C969">
        <v>0</v>
      </c>
      <c r="D969" s="11">
        <f t="shared" si="75"/>
        <v>7.9013197728687729E-2</v>
      </c>
      <c r="E969" s="11">
        <f t="shared" si="76"/>
        <v>0.24465569656902958</v>
      </c>
      <c r="F969" s="11">
        <f t="shared" si="77"/>
        <v>9.9371441850976336E-3</v>
      </c>
      <c r="G969" s="11">
        <f t="shared" si="78"/>
        <v>3.4533784086369472E-2</v>
      </c>
      <c r="H969" s="11">
        <f t="shared" si="79"/>
        <v>3.0722564493089844E-2</v>
      </c>
      <c r="I969">
        <v>0</v>
      </c>
      <c r="J969">
        <v>0</v>
      </c>
      <c r="K969">
        <v>0</v>
      </c>
      <c r="L969">
        <v>0</v>
      </c>
    </row>
    <row r="970" spans="1:12">
      <c r="A970" t="s">
        <v>10</v>
      </c>
      <c r="B970" s="1">
        <v>43895</v>
      </c>
      <c r="C970">
        <v>0</v>
      </c>
      <c r="D970" s="11">
        <f t="shared" si="75"/>
        <v>7.9013197728687729E-2</v>
      </c>
      <c r="E970" s="11">
        <f t="shared" si="76"/>
        <v>0.24465569656902958</v>
      </c>
      <c r="F970" s="11">
        <f t="shared" si="77"/>
        <v>9.9371441850976336E-3</v>
      </c>
      <c r="G970" s="11">
        <f t="shared" si="78"/>
        <v>3.4533784086369472E-2</v>
      </c>
      <c r="H970" s="11">
        <f t="shared" si="79"/>
        <v>3.0722564493089844E-2</v>
      </c>
      <c r="I970">
        <v>0</v>
      </c>
      <c r="J970">
        <v>0</v>
      </c>
      <c r="K970">
        <v>0</v>
      </c>
      <c r="L970">
        <v>0</v>
      </c>
    </row>
    <row r="971" spans="1:12">
      <c r="A971" t="s">
        <v>10</v>
      </c>
      <c r="B971" s="1">
        <v>43894</v>
      </c>
      <c r="C971">
        <v>0</v>
      </c>
      <c r="D971" s="11">
        <f t="shared" si="75"/>
        <v>7.9013197728687729E-2</v>
      </c>
      <c r="E971" s="11">
        <f t="shared" si="76"/>
        <v>0.24465569656902958</v>
      </c>
      <c r="F971" s="11">
        <f t="shared" si="77"/>
        <v>9.9371441850976336E-3</v>
      </c>
      <c r="G971" s="11">
        <f t="shared" si="78"/>
        <v>3.4533784086369472E-2</v>
      </c>
      <c r="H971" s="11">
        <f t="shared" si="79"/>
        <v>3.0722564493089844E-2</v>
      </c>
      <c r="I971">
        <v>0</v>
      </c>
      <c r="J971">
        <v>0</v>
      </c>
      <c r="K971">
        <v>0</v>
      </c>
      <c r="L971">
        <v>0</v>
      </c>
    </row>
    <row r="972" spans="1:12">
      <c r="A972" t="s">
        <v>10</v>
      </c>
      <c r="B972" s="1">
        <v>43893</v>
      </c>
      <c r="C972">
        <v>0</v>
      </c>
      <c r="D972" s="11">
        <f t="shared" si="75"/>
        <v>3.9506598864343864E-2</v>
      </c>
      <c r="E972" s="11">
        <f t="shared" si="76"/>
        <v>0.12232784828451479</v>
      </c>
      <c r="F972" s="11">
        <f t="shared" si="77"/>
        <v>4.9685720925488168E-3</v>
      </c>
      <c r="G972" s="11">
        <f t="shared" si="78"/>
        <v>1.7266892043184736E-2</v>
      </c>
      <c r="H972" s="11">
        <f t="shared" si="79"/>
        <v>1.5361282246544922E-2</v>
      </c>
      <c r="I972">
        <v>0</v>
      </c>
      <c r="J972">
        <v>0</v>
      </c>
      <c r="K972">
        <v>0</v>
      </c>
      <c r="L972">
        <v>0</v>
      </c>
    </row>
    <row r="973" spans="1:12">
      <c r="A973" t="s">
        <v>10</v>
      </c>
      <c r="B973" s="1">
        <v>43892</v>
      </c>
      <c r="C973">
        <v>0</v>
      </c>
      <c r="D973" s="11">
        <f t="shared" si="75"/>
        <v>3.9506598864343864E-2</v>
      </c>
      <c r="E973" s="11">
        <f t="shared" si="76"/>
        <v>0.12232784828451479</v>
      </c>
      <c r="F973" s="11">
        <f t="shared" si="77"/>
        <v>4.9685720925488168E-3</v>
      </c>
      <c r="G973" s="11">
        <f t="shared" si="78"/>
        <v>1.7266892043184736E-2</v>
      </c>
      <c r="H973" s="11">
        <f t="shared" si="79"/>
        <v>1.5361282246544922E-2</v>
      </c>
      <c r="I973">
        <v>0</v>
      </c>
      <c r="J973">
        <v>0</v>
      </c>
      <c r="K973">
        <v>0</v>
      </c>
      <c r="L973">
        <v>0</v>
      </c>
    </row>
    <row r="974" spans="1:12">
      <c r="A974" t="s">
        <v>10</v>
      </c>
      <c r="B974" s="1">
        <v>43891</v>
      </c>
      <c r="C974">
        <v>0</v>
      </c>
      <c r="D974" s="11">
        <f t="shared" si="75"/>
        <v>3.9506598864343864E-2</v>
      </c>
      <c r="E974" s="11">
        <f t="shared" si="76"/>
        <v>0.12232784828451479</v>
      </c>
      <c r="F974" s="11">
        <f t="shared" si="77"/>
        <v>4.9685720925488168E-3</v>
      </c>
      <c r="G974" s="11">
        <f t="shared" si="78"/>
        <v>1.7266892043184736E-2</v>
      </c>
      <c r="H974" s="11">
        <f t="shared" si="79"/>
        <v>1.5361282246544922E-2</v>
      </c>
      <c r="I974">
        <v>0</v>
      </c>
      <c r="J974">
        <v>0</v>
      </c>
      <c r="K974">
        <v>0</v>
      </c>
      <c r="L974">
        <v>0</v>
      </c>
    </row>
    <row r="975" spans="1:12">
      <c r="A975" t="s">
        <v>10</v>
      </c>
      <c r="B975" s="1">
        <v>43890</v>
      </c>
      <c r="C975">
        <v>0</v>
      </c>
      <c r="D975" s="11">
        <f t="shared" si="75"/>
        <v>3.9506598864343864E-2</v>
      </c>
      <c r="E975" s="11">
        <f t="shared" si="76"/>
        <v>0.12232784828451479</v>
      </c>
      <c r="F975" s="11">
        <f t="shared" si="77"/>
        <v>4.9685720925488168E-3</v>
      </c>
      <c r="G975" s="11">
        <f t="shared" si="78"/>
        <v>1.7266892043184736E-2</v>
      </c>
      <c r="H975" s="11">
        <f t="shared" si="79"/>
        <v>1.5361282246544922E-2</v>
      </c>
      <c r="I975">
        <v>0</v>
      </c>
      <c r="J975">
        <v>0</v>
      </c>
      <c r="K975">
        <v>0</v>
      </c>
      <c r="L975">
        <v>0</v>
      </c>
    </row>
    <row r="976" spans="1:12">
      <c r="A976" t="s">
        <v>10</v>
      </c>
      <c r="B976" s="1">
        <v>43889</v>
      </c>
      <c r="C976">
        <v>0</v>
      </c>
      <c r="D976" s="11">
        <f t="shared" si="75"/>
        <v>3.9506598864343864E-2</v>
      </c>
      <c r="E976" s="11">
        <f t="shared" si="76"/>
        <v>0.12232784828451479</v>
      </c>
      <c r="F976" s="11">
        <f t="shared" si="77"/>
        <v>4.9685720925488168E-3</v>
      </c>
      <c r="G976" s="11">
        <f t="shared" si="78"/>
        <v>1.7266892043184736E-2</v>
      </c>
      <c r="H976" s="11">
        <f t="shared" si="79"/>
        <v>1.5361282246544922E-2</v>
      </c>
      <c r="I976">
        <v>0</v>
      </c>
      <c r="J976">
        <v>0</v>
      </c>
      <c r="K976">
        <v>0</v>
      </c>
      <c r="L976">
        <v>0</v>
      </c>
    </row>
    <row r="977" spans="1:12">
      <c r="A977" t="s">
        <v>10</v>
      </c>
      <c r="B977" s="1">
        <v>43888</v>
      </c>
      <c r="C977">
        <v>0</v>
      </c>
      <c r="D977" s="11">
        <f t="shared" si="75"/>
        <v>3.9506598864343864E-2</v>
      </c>
      <c r="E977" s="11">
        <f t="shared" si="76"/>
        <v>0.12232784828451479</v>
      </c>
      <c r="F977" s="11">
        <f t="shared" si="77"/>
        <v>4.9685720925488168E-3</v>
      </c>
      <c r="G977" s="11">
        <f t="shared" si="78"/>
        <v>1.7266892043184736E-2</v>
      </c>
      <c r="H977" s="11">
        <f t="shared" si="79"/>
        <v>1.5361282246544922E-2</v>
      </c>
      <c r="I977">
        <v>0</v>
      </c>
      <c r="J977">
        <v>0</v>
      </c>
      <c r="K977">
        <v>0</v>
      </c>
      <c r="L977">
        <v>0</v>
      </c>
    </row>
    <row r="978" spans="1:12">
      <c r="A978" t="s">
        <v>10</v>
      </c>
      <c r="B978" s="1">
        <v>43887</v>
      </c>
      <c r="C978">
        <v>0</v>
      </c>
      <c r="D978" s="11">
        <f t="shared" si="75"/>
        <v>0</v>
      </c>
      <c r="E978" s="11">
        <f t="shared" si="76"/>
        <v>0</v>
      </c>
      <c r="F978" s="11">
        <f t="shared" si="77"/>
        <v>0</v>
      </c>
      <c r="G978" s="11">
        <f t="shared" si="78"/>
        <v>0</v>
      </c>
      <c r="H978" s="11">
        <f t="shared" si="79"/>
        <v>0</v>
      </c>
      <c r="I978">
        <v>0</v>
      </c>
      <c r="J978">
        <v>0</v>
      </c>
      <c r="K978">
        <v>0</v>
      </c>
      <c r="L978">
        <v>0</v>
      </c>
    </row>
    <row r="979" spans="1:12">
      <c r="A979" t="s">
        <v>10</v>
      </c>
      <c r="B979" s="1">
        <v>43886</v>
      </c>
      <c r="C979">
        <v>0</v>
      </c>
      <c r="D979" s="11">
        <f t="shared" si="75"/>
        <v>0</v>
      </c>
      <c r="E979" s="11">
        <f t="shared" si="76"/>
        <v>0</v>
      </c>
      <c r="F979" s="11">
        <f t="shared" si="77"/>
        <v>0</v>
      </c>
      <c r="G979" s="11">
        <f t="shared" si="78"/>
        <v>0</v>
      </c>
      <c r="H979" s="11">
        <f t="shared" si="79"/>
        <v>0</v>
      </c>
      <c r="I979">
        <v>0</v>
      </c>
      <c r="J979">
        <v>0</v>
      </c>
      <c r="K979">
        <v>0</v>
      </c>
      <c r="L979">
        <v>0</v>
      </c>
    </row>
    <row r="980" spans="1:12">
      <c r="A980" t="s">
        <v>10</v>
      </c>
      <c r="B980" s="1">
        <v>43885</v>
      </c>
      <c r="C980">
        <v>0</v>
      </c>
      <c r="D980" s="11">
        <f t="shared" si="75"/>
        <v>0</v>
      </c>
      <c r="E980" s="11">
        <f t="shared" si="76"/>
        <v>0</v>
      </c>
      <c r="F980" s="11">
        <f t="shared" si="77"/>
        <v>0</v>
      </c>
      <c r="G980" s="11">
        <f t="shared" si="78"/>
        <v>0</v>
      </c>
      <c r="H980" s="11">
        <f t="shared" si="79"/>
        <v>0</v>
      </c>
      <c r="I980">
        <v>0</v>
      </c>
      <c r="J980">
        <v>0</v>
      </c>
      <c r="K980">
        <v>0</v>
      </c>
      <c r="L980">
        <v>0</v>
      </c>
    </row>
    <row r="981" spans="1:12">
      <c r="A981" t="s">
        <v>10</v>
      </c>
      <c r="B981" s="1">
        <v>43884</v>
      </c>
      <c r="C981">
        <v>0</v>
      </c>
      <c r="D981" s="11">
        <f t="shared" si="75"/>
        <v>0</v>
      </c>
      <c r="E981" s="11">
        <f t="shared" si="76"/>
        <v>0</v>
      </c>
      <c r="F981" s="11">
        <f t="shared" si="77"/>
        <v>0</v>
      </c>
      <c r="G981" s="11">
        <f t="shared" si="78"/>
        <v>0</v>
      </c>
      <c r="H981" s="11">
        <f t="shared" si="79"/>
        <v>0</v>
      </c>
      <c r="I981">
        <v>0</v>
      </c>
      <c r="J981">
        <v>0</v>
      </c>
      <c r="K981">
        <v>0</v>
      </c>
      <c r="L981">
        <v>0</v>
      </c>
    </row>
    <row r="982" spans="1:12">
      <c r="A982" t="s">
        <v>10</v>
      </c>
      <c r="B982" s="1">
        <v>43883</v>
      </c>
      <c r="C982">
        <v>0</v>
      </c>
      <c r="D982" s="11">
        <f t="shared" si="75"/>
        <v>0</v>
      </c>
      <c r="E982" s="11">
        <f t="shared" si="76"/>
        <v>0</v>
      </c>
      <c r="F982" s="11">
        <f t="shared" si="77"/>
        <v>0</v>
      </c>
      <c r="G982" s="11">
        <f t="shared" si="78"/>
        <v>0</v>
      </c>
      <c r="H982" s="11">
        <f t="shared" si="79"/>
        <v>0</v>
      </c>
      <c r="I982">
        <v>0</v>
      </c>
      <c r="J982">
        <v>0</v>
      </c>
      <c r="K982">
        <v>0</v>
      </c>
      <c r="L982">
        <v>0</v>
      </c>
    </row>
    <row r="983" spans="1:12">
      <c r="A983" t="s">
        <v>10</v>
      </c>
      <c r="B983" s="1">
        <v>43882</v>
      </c>
      <c r="C983">
        <v>0</v>
      </c>
      <c r="D983" s="11">
        <f t="shared" si="75"/>
        <v>0</v>
      </c>
      <c r="E983" s="11">
        <f t="shared" si="76"/>
        <v>0</v>
      </c>
      <c r="F983" s="11">
        <f t="shared" si="77"/>
        <v>0</v>
      </c>
      <c r="G983" s="11">
        <f t="shared" si="78"/>
        <v>0</v>
      </c>
      <c r="H983" s="11">
        <f t="shared" si="79"/>
        <v>0</v>
      </c>
      <c r="I983">
        <v>0</v>
      </c>
      <c r="J983">
        <v>0</v>
      </c>
      <c r="K983">
        <v>0</v>
      </c>
      <c r="L983">
        <v>0</v>
      </c>
    </row>
    <row r="984" spans="1:12">
      <c r="A984" t="s">
        <v>10</v>
      </c>
      <c r="B984" s="1">
        <v>43881</v>
      </c>
      <c r="C984">
        <v>0</v>
      </c>
      <c r="D984" s="11">
        <f t="shared" si="75"/>
        <v>0</v>
      </c>
      <c r="E984" s="11">
        <f t="shared" si="76"/>
        <v>0</v>
      </c>
      <c r="F984" s="11">
        <f t="shared" si="77"/>
        <v>0</v>
      </c>
      <c r="G984" s="11">
        <f t="shared" si="78"/>
        <v>0</v>
      </c>
      <c r="H984" s="11">
        <f t="shared" si="79"/>
        <v>0</v>
      </c>
      <c r="I984">
        <v>0</v>
      </c>
      <c r="J984">
        <v>0</v>
      </c>
      <c r="K984">
        <v>0</v>
      </c>
      <c r="L984">
        <v>0</v>
      </c>
    </row>
    <row r="985" spans="1:12">
      <c r="A985" t="s">
        <v>10</v>
      </c>
      <c r="B985" s="1">
        <v>43880</v>
      </c>
      <c r="C985">
        <v>0</v>
      </c>
      <c r="D985" s="11">
        <f t="shared" si="75"/>
        <v>0</v>
      </c>
      <c r="E985" s="11">
        <f t="shared" si="76"/>
        <v>0</v>
      </c>
      <c r="F985" s="11">
        <f t="shared" si="77"/>
        <v>0</v>
      </c>
      <c r="G985" s="11">
        <f t="shared" si="78"/>
        <v>0</v>
      </c>
      <c r="H985" s="11">
        <f t="shared" si="79"/>
        <v>0</v>
      </c>
      <c r="I985">
        <v>0</v>
      </c>
      <c r="J985">
        <v>0</v>
      </c>
      <c r="K985">
        <v>0</v>
      </c>
      <c r="L985">
        <v>0</v>
      </c>
    </row>
    <row r="986" spans="1:12">
      <c r="A986" t="s">
        <v>10</v>
      </c>
      <c r="B986" s="1">
        <v>43879</v>
      </c>
      <c r="C986">
        <v>0</v>
      </c>
      <c r="D986" s="11">
        <f t="shared" si="75"/>
        <v>0</v>
      </c>
      <c r="E986" s="11">
        <f t="shared" si="76"/>
        <v>0</v>
      </c>
      <c r="F986" s="11">
        <f t="shared" si="77"/>
        <v>0</v>
      </c>
      <c r="G986" s="11">
        <f t="shared" si="78"/>
        <v>0</v>
      </c>
      <c r="H986" s="11">
        <f t="shared" si="79"/>
        <v>0</v>
      </c>
      <c r="I986">
        <v>0</v>
      </c>
      <c r="J986">
        <v>0</v>
      </c>
      <c r="K986">
        <v>0</v>
      </c>
      <c r="L986">
        <v>0</v>
      </c>
    </row>
    <row r="987" spans="1:12">
      <c r="A987" t="s">
        <v>10</v>
      </c>
      <c r="B987" s="1">
        <v>43878</v>
      </c>
      <c r="C987">
        <v>0</v>
      </c>
      <c r="D987" s="11">
        <f t="shared" si="75"/>
        <v>0</v>
      </c>
      <c r="E987" s="11">
        <f t="shared" si="76"/>
        <v>0</v>
      </c>
      <c r="F987" s="11">
        <f t="shared" si="77"/>
        <v>0</v>
      </c>
      <c r="G987" s="11">
        <f t="shared" si="78"/>
        <v>0</v>
      </c>
      <c r="H987" s="11">
        <f t="shared" si="79"/>
        <v>0</v>
      </c>
      <c r="I987">
        <v>0</v>
      </c>
      <c r="J987">
        <v>0</v>
      </c>
      <c r="K987">
        <v>0</v>
      </c>
      <c r="L987">
        <v>0</v>
      </c>
    </row>
    <row r="988" spans="1:12">
      <c r="A988" t="s">
        <v>10</v>
      </c>
      <c r="B988" s="1">
        <v>43877</v>
      </c>
      <c r="C988">
        <v>0</v>
      </c>
      <c r="D988" s="11">
        <f t="shared" si="75"/>
        <v>0</v>
      </c>
      <c r="E988" s="11">
        <f t="shared" si="76"/>
        <v>0</v>
      </c>
      <c r="F988" s="11">
        <f t="shared" si="77"/>
        <v>0</v>
      </c>
      <c r="G988" s="11">
        <f t="shared" si="78"/>
        <v>0</v>
      </c>
      <c r="H988" s="11">
        <f t="shared" si="79"/>
        <v>0</v>
      </c>
      <c r="I988">
        <v>0</v>
      </c>
      <c r="J988">
        <v>0</v>
      </c>
      <c r="K988">
        <v>0</v>
      </c>
      <c r="L988">
        <v>0</v>
      </c>
    </row>
    <row r="989" spans="1:12">
      <c r="A989" t="s">
        <v>10</v>
      </c>
      <c r="B989" s="1">
        <v>43876</v>
      </c>
      <c r="C989">
        <v>0</v>
      </c>
      <c r="D989" s="11">
        <f t="shared" si="75"/>
        <v>0</v>
      </c>
      <c r="E989" s="11">
        <f t="shared" si="76"/>
        <v>0</v>
      </c>
      <c r="F989" s="11">
        <f t="shared" si="77"/>
        <v>0</v>
      </c>
      <c r="G989" s="11">
        <f t="shared" si="78"/>
        <v>0</v>
      </c>
      <c r="H989" s="11">
        <f t="shared" si="79"/>
        <v>0</v>
      </c>
      <c r="I989">
        <v>0</v>
      </c>
      <c r="J989">
        <v>0</v>
      </c>
      <c r="K989">
        <v>0</v>
      </c>
      <c r="L989">
        <v>0</v>
      </c>
    </row>
    <row r="990" spans="1:12">
      <c r="A990" t="s">
        <v>10</v>
      </c>
      <c r="B990" s="1">
        <v>43875</v>
      </c>
      <c r="C990">
        <v>0</v>
      </c>
      <c r="D990" s="11">
        <f t="shared" si="75"/>
        <v>0</v>
      </c>
      <c r="E990" s="11">
        <f t="shared" si="76"/>
        <v>0</v>
      </c>
      <c r="F990" s="11">
        <f t="shared" si="77"/>
        <v>0</v>
      </c>
      <c r="G990" s="11">
        <f t="shared" si="78"/>
        <v>0</v>
      </c>
      <c r="H990" s="11">
        <f t="shared" si="79"/>
        <v>0</v>
      </c>
      <c r="I990">
        <v>0</v>
      </c>
      <c r="J990">
        <v>0</v>
      </c>
      <c r="K990">
        <v>0</v>
      </c>
      <c r="L990">
        <v>0</v>
      </c>
    </row>
    <row r="991" spans="1:12">
      <c r="A991" t="s">
        <v>10</v>
      </c>
      <c r="B991" s="1">
        <v>43874</v>
      </c>
      <c r="C991">
        <v>0</v>
      </c>
      <c r="D991" s="11">
        <f t="shared" si="75"/>
        <v>0</v>
      </c>
      <c r="E991" s="11">
        <f t="shared" si="76"/>
        <v>0</v>
      </c>
      <c r="F991" s="11">
        <f t="shared" si="77"/>
        <v>0</v>
      </c>
      <c r="G991" s="11">
        <f t="shared" si="78"/>
        <v>0</v>
      </c>
      <c r="H991" s="11">
        <f t="shared" si="79"/>
        <v>0</v>
      </c>
      <c r="I991">
        <v>0</v>
      </c>
      <c r="J991">
        <v>0</v>
      </c>
      <c r="K991">
        <v>0</v>
      </c>
      <c r="L991">
        <v>0</v>
      </c>
    </row>
    <row r="992" spans="1:12">
      <c r="A992" t="s">
        <v>11</v>
      </c>
      <c r="B992" s="1">
        <v>43972</v>
      </c>
      <c r="C992">
        <v>184</v>
      </c>
      <c r="D992" s="11">
        <f t="shared" si="75"/>
        <v>283.71394792905937</v>
      </c>
      <c r="E992" s="11">
        <f t="shared" si="76"/>
        <v>440.0180475799836</v>
      </c>
      <c r="F992" s="11">
        <f t="shared" si="77"/>
        <v>126.68418211499585</v>
      </c>
      <c r="G992" s="11">
        <f t="shared" si="78"/>
        <v>311.58175865588311</v>
      </c>
      <c r="H992" s="11">
        <f t="shared" si="79"/>
        <v>207.86357349050104</v>
      </c>
      <c r="I992">
        <v>263</v>
      </c>
      <c r="J992">
        <v>3</v>
      </c>
      <c r="K992">
        <v>974</v>
      </c>
      <c r="L992">
        <v>0</v>
      </c>
    </row>
    <row r="993" spans="1:12">
      <c r="A993" t="s">
        <v>11</v>
      </c>
      <c r="B993" s="1">
        <v>43971</v>
      </c>
      <c r="C993">
        <v>184</v>
      </c>
      <c r="D993" s="11">
        <f t="shared" si="75"/>
        <v>283.71394792905937</v>
      </c>
      <c r="E993" s="11">
        <f t="shared" si="76"/>
        <v>440.0180475799836</v>
      </c>
      <c r="F993" s="11">
        <f t="shared" si="77"/>
        <v>126.68418211499585</v>
      </c>
      <c r="G993" s="11">
        <f t="shared" si="78"/>
        <v>311.58175865588311</v>
      </c>
      <c r="H993" s="11">
        <f t="shared" si="79"/>
        <v>207.86357349050104</v>
      </c>
      <c r="I993">
        <v>263</v>
      </c>
      <c r="J993">
        <v>8</v>
      </c>
      <c r="K993">
        <v>971</v>
      </c>
      <c r="L993">
        <v>0</v>
      </c>
    </row>
    <row r="994" spans="1:12">
      <c r="A994" t="s">
        <v>11</v>
      </c>
      <c r="B994" s="1">
        <v>43970</v>
      </c>
      <c r="C994">
        <v>184</v>
      </c>
      <c r="D994" s="11">
        <f t="shared" si="75"/>
        <v>283.64730147664477</v>
      </c>
      <c r="E994" s="11">
        <f t="shared" si="76"/>
        <v>439.91468416735029</v>
      </c>
      <c r="F994" s="11">
        <f t="shared" si="77"/>
        <v>126.65442308701488</v>
      </c>
      <c r="G994" s="11">
        <f t="shared" si="78"/>
        <v>311.50856585375578</v>
      </c>
      <c r="H994" s="11">
        <f t="shared" si="79"/>
        <v>207.81474483804848</v>
      </c>
      <c r="I994">
        <v>263</v>
      </c>
      <c r="J994">
        <v>4</v>
      </c>
      <c r="K994">
        <v>963</v>
      </c>
      <c r="L994">
        <v>1</v>
      </c>
    </row>
    <row r="995" spans="1:12">
      <c r="A995" t="s">
        <v>11</v>
      </c>
      <c r="B995" s="1">
        <v>43969</v>
      </c>
      <c r="C995">
        <v>183</v>
      </c>
      <c r="D995" s="11">
        <f t="shared" si="75"/>
        <v>282.09221758697015</v>
      </c>
      <c r="E995" s="11">
        <f t="shared" si="76"/>
        <v>437.5028712059065</v>
      </c>
      <c r="F995" s="11">
        <f t="shared" si="77"/>
        <v>125.96004576745888</v>
      </c>
      <c r="G995" s="11">
        <f t="shared" si="78"/>
        <v>309.80073380411898</v>
      </c>
      <c r="H995" s="11">
        <f t="shared" si="79"/>
        <v>206.67540961415565</v>
      </c>
      <c r="I995">
        <v>261.60000000000002</v>
      </c>
      <c r="J995">
        <v>22</v>
      </c>
      <c r="K995">
        <v>959</v>
      </c>
      <c r="L995">
        <v>3</v>
      </c>
    </row>
    <row r="996" spans="1:12">
      <c r="A996" t="s">
        <v>11</v>
      </c>
      <c r="B996" s="1">
        <v>43968</v>
      </c>
      <c r="C996">
        <v>180</v>
      </c>
      <c r="D996" s="11">
        <f t="shared" si="75"/>
        <v>278.7821104503771</v>
      </c>
      <c r="E996" s="11">
        <f t="shared" si="76"/>
        <v>432.36915504511899</v>
      </c>
      <c r="F996" s="11">
        <f t="shared" si="77"/>
        <v>124.48201404440395</v>
      </c>
      <c r="G996" s="11">
        <f t="shared" si="78"/>
        <v>306.16549129846345</v>
      </c>
      <c r="H996" s="11">
        <f t="shared" si="79"/>
        <v>204.25025320901241</v>
      </c>
      <c r="I996">
        <v>257.3</v>
      </c>
      <c r="J996">
        <v>60</v>
      </c>
      <c r="K996">
        <v>937</v>
      </c>
      <c r="L996">
        <v>6</v>
      </c>
    </row>
    <row r="997" spans="1:12">
      <c r="A997" t="s">
        <v>11</v>
      </c>
      <c r="B997" s="1">
        <v>43967</v>
      </c>
      <c r="C997">
        <v>174</v>
      </c>
      <c r="D997" s="11">
        <f t="shared" si="75"/>
        <v>276.31619171103597</v>
      </c>
      <c r="E997" s="11">
        <f t="shared" si="76"/>
        <v>428.54470877768665</v>
      </c>
      <c r="F997" s="11">
        <f t="shared" si="77"/>
        <v>123.38093000910801</v>
      </c>
      <c r="G997" s="11">
        <f t="shared" si="78"/>
        <v>303.45735761975362</v>
      </c>
      <c r="H997" s="11">
        <f t="shared" si="79"/>
        <v>202.44359306826809</v>
      </c>
      <c r="I997">
        <v>248.70000000000002</v>
      </c>
      <c r="J997">
        <v>57</v>
      </c>
      <c r="K997">
        <v>877</v>
      </c>
      <c r="L997">
        <v>5</v>
      </c>
    </row>
    <row r="998" spans="1:12">
      <c r="A998" t="s">
        <v>11</v>
      </c>
      <c r="B998" s="1">
        <v>43966</v>
      </c>
      <c r="C998">
        <v>169</v>
      </c>
      <c r="D998" s="11">
        <f t="shared" si="75"/>
        <v>272.85057618547546</v>
      </c>
      <c r="E998" s="11">
        <f t="shared" si="76"/>
        <v>423.16981132075472</v>
      </c>
      <c r="F998" s="11">
        <f t="shared" si="77"/>
        <v>121.83346055409748</v>
      </c>
      <c r="G998" s="11">
        <f t="shared" si="78"/>
        <v>299.65133190913446</v>
      </c>
      <c r="H998" s="11">
        <f t="shared" si="79"/>
        <v>199.90450314073556</v>
      </c>
      <c r="I998">
        <v>241.60000000000002</v>
      </c>
      <c r="J998">
        <v>58</v>
      </c>
      <c r="K998">
        <v>820</v>
      </c>
      <c r="L998">
        <v>15</v>
      </c>
    </row>
    <row r="999" spans="1:12">
      <c r="A999" t="s">
        <v>11</v>
      </c>
      <c r="B999" s="1">
        <v>43965</v>
      </c>
      <c r="C999">
        <v>154</v>
      </c>
      <c r="D999" s="11">
        <f t="shared" si="75"/>
        <v>269.00729742956543</v>
      </c>
      <c r="E999" s="11">
        <f t="shared" si="76"/>
        <v>417.20918785890075</v>
      </c>
      <c r="F999" s="11">
        <f t="shared" si="77"/>
        <v>120.11735660719479</v>
      </c>
      <c r="G999" s="11">
        <f t="shared" si="78"/>
        <v>295.43054698646057</v>
      </c>
      <c r="H999" s="11">
        <f t="shared" si="79"/>
        <v>197.08871751597189</v>
      </c>
      <c r="I999">
        <v>220.10000000000002</v>
      </c>
      <c r="J999">
        <v>23</v>
      </c>
      <c r="K999">
        <v>762</v>
      </c>
      <c r="L999">
        <v>3</v>
      </c>
    </row>
    <row r="1000" spans="1:12">
      <c r="A1000" t="s">
        <v>11</v>
      </c>
      <c r="B1000" s="1">
        <v>43964</v>
      </c>
      <c r="C1000">
        <v>151</v>
      </c>
      <c r="D1000" s="11">
        <f t="shared" si="75"/>
        <v>266.34143933298043</v>
      </c>
      <c r="E1000" s="11">
        <f t="shared" si="76"/>
        <v>413.07465135356853</v>
      </c>
      <c r="F1000" s="11">
        <f t="shared" si="77"/>
        <v>118.92699548795594</v>
      </c>
      <c r="G1000" s="11">
        <f t="shared" si="78"/>
        <v>292.50283490136889</v>
      </c>
      <c r="H1000" s="11">
        <f t="shared" si="79"/>
        <v>195.13557141786993</v>
      </c>
      <c r="I1000">
        <v>215.8</v>
      </c>
      <c r="J1000">
        <v>30</v>
      </c>
      <c r="K1000">
        <v>739</v>
      </c>
      <c r="L1000">
        <v>5</v>
      </c>
    </row>
    <row r="1001" spans="1:12">
      <c r="A1001" t="s">
        <v>11</v>
      </c>
      <c r="B1001" s="1">
        <v>43963</v>
      </c>
      <c r="C1001">
        <v>146</v>
      </c>
      <c r="D1001" s="11">
        <f t="shared" si="75"/>
        <v>263.27570252190765</v>
      </c>
      <c r="E1001" s="11">
        <f t="shared" si="76"/>
        <v>408.31993437243642</v>
      </c>
      <c r="F1001" s="11">
        <f t="shared" si="77"/>
        <v>117.55808020083124</v>
      </c>
      <c r="G1001" s="11">
        <f t="shared" si="78"/>
        <v>289.13596600351349</v>
      </c>
      <c r="H1001" s="11">
        <f t="shared" si="79"/>
        <v>192.88945340505268</v>
      </c>
      <c r="I1001">
        <v>208.70000000000002</v>
      </c>
      <c r="J1001">
        <v>21</v>
      </c>
      <c r="K1001">
        <v>709</v>
      </c>
      <c r="L1001">
        <v>3</v>
      </c>
    </row>
    <row r="1002" spans="1:12">
      <c r="A1002" t="s">
        <v>11</v>
      </c>
      <c r="B1002" s="1">
        <v>43962</v>
      </c>
      <c r="C1002">
        <v>143</v>
      </c>
      <c r="D1002" s="11">
        <f t="shared" si="75"/>
        <v>260.23218119497312</v>
      </c>
      <c r="E1002" s="11">
        <f t="shared" si="76"/>
        <v>403.59967186218211</v>
      </c>
      <c r="F1002" s="11">
        <f t="shared" si="77"/>
        <v>116.19908458970021</v>
      </c>
      <c r="G1002" s="11">
        <f t="shared" si="78"/>
        <v>285.79349470636714</v>
      </c>
      <c r="H1002" s="11">
        <f t="shared" si="79"/>
        <v>190.6596116097196</v>
      </c>
      <c r="I1002">
        <v>204.4</v>
      </c>
      <c r="J1002">
        <v>27</v>
      </c>
      <c r="K1002">
        <v>688</v>
      </c>
      <c r="L1002">
        <v>7</v>
      </c>
    </row>
    <row r="1003" spans="1:12">
      <c r="A1003" t="s">
        <v>11</v>
      </c>
      <c r="B1003" s="1">
        <v>43961</v>
      </c>
      <c r="C1003">
        <v>136</v>
      </c>
      <c r="D1003" s="11">
        <f t="shared" si="75"/>
        <v>256.45554889147769</v>
      </c>
      <c r="E1003" s="11">
        <f t="shared" si="76"/>
        <v>397.74241181296145</v>
      </c>
      <c r="F1003" s="11">
        <f t="shared" si="77"/>
        <v>114.51273967077849</v>
      </c>
      <c r="G1003" s="11">
        <f t="shared" si="78"/>
        <v>281.64590258582058</v>
      </c>
      <c r="H1003" s="11">
        <f t="shared" si="79"/>
        <v>187.8926546374085</v>
      </c>
      <c r="I1003">
        <v>194.4</v>
      </c>
      <c r="J1003">
        <v>21</v>
      </c>
      <c r="K1003">
        <v>661</v>
      </c>
      <c r="L1003">
        <v>5</v>
      </c>
    </row>
    <row r="1004" spans="1:12">
      <c r="A1004" t="s">
        <v>11</v>
      </c>
      <c r="B1004" s="1">
        <v>43960</v>
      </c>
      <c r="C1004">
        <v>131</v>
      </c>
      <c r="D1004" s="11">
        <f t="shared" si="75"/>
        <v>254.25621596179505</v>
      </c>
      <c r="E1004" s="11">
        <f t="shared" si="76"/>
        <v>394.33141919606237</v>
      </c>
      <c r="F1004" s="11">
        <f t="shared" si="77"/>
        <v>113.53069174740642</v>
      </c>
      <c r="G1004" s="11">
        <f t="shared" si="78"/>
        <v>279.23054011561993</v>
      </c>
      <c r="H1004" s="11">
        <f t="shared" si="79"/>
        <v>186.28130910647437</v>
      </c>
      <c r="I1004">
        <v>187.20000000000002</v>
      </c>
      <c r="J1004">
        <v>9</v>
      </c>
      <c r="K1004">
        <v>640</v>
      </c>
      <c r="L1004">
        <v>1</v>
      </c>
    </row>
    <row r="1005" spans="1:12">
      <c r="A1005" t="s">
        <v>11</v>
      </c>
      <c r="B1005" s="1">
        <v>43959</v>
      </c>
      <c r="C1005">
        <v>130</v>
      </c>
      <c r="D1005" s="11">
        <f t="shared" si="75"/>
        <v>251.50149592865722</v>
      </c>
      <c r="E1005" s="11">
        <f t="shared" si="76"/>
        <v>390.05906480721904</v>
      </c>
      <c r="F1005" s="11">
        <f t="shared" si="77"/>
        <v>112.30065192419293</v>
      </c>
      <c r="G1005" s="11">
        <f t="shared" si="78"/>
        <v>276.20523762769182</v>
      </c>
      <c r="H1005" s="11">
        <f t="shared" si="79"/>
        <v>184.2630581384357</v>
      </c>
      <c r="I1005">
        <v>185.8</v>
      </c>
      <c r="J1005">
        <v>13</v>
      </c>
      <c r="K1005">
        <v>631</v>
      </c>
      <c r="L1005">
        <v>2</v>
      </c>
    </row>
    <row r="1006" spans="1:12">
      <c r="A1006" t="s">
        <v>11</v>
      </c>
      <c r="B1006" s="1">
        <v>43958</v>
      </c>
      <c r="C1006">
        <v>128</v>
      </c>
      <c r="D1006" s="11">
        <f t="shared" si="75"/>
        <v>249.27994751483638</v>
      </c>
      <c r="E1006" s="11">
        <f t="shared" si="76"/>
        <v>386.61361771944217</v>
      </c>
      <c r="F1006" s="11">
        <f t="shared" si="77"/>
        <v>111.30868432482721</v>
      </c>
      <c r="G1006" s="11">
        <f t="shared" si="78"/>
        <v>273.76547755678212</v>
      </c>
      <c r="H1006" s="11">
        <f t="shared" si="79"/>
        <v>182.63543639001739</v>
      </c>
      <c r="I1006">
        <v>183</v>
      </c>
      <c r="J1006">
        <v>46</v>
      </c>
      <c r="K1006">
        <v>618</v>
      </c>
      <c r="L1006">
        <v>7</v>
      </c>
    </row>
    <row r="1007" spans="1:12">
      <c r="A1007" t="s">
        <v>11</v>
      </c>
      <c r="B1007" s="1">
        <v>43957</v>
      </c>
      <c r="C1007">
        <v>121</v>
      </c>
      <c r="D1007" s="11">
        <f t="shared" si="75"/>
        <v>245.61439263203201</v>
      </c>
      <c r="E1007" s="11">
        <f t="shared" si="76"/>
        <v>380.92863002461036</v>
      </c>
      <c r="F1007" s="11">
        <f t="shared" si="77"/>
        <v>109.67193778587378</v>
      </c>
      <c r="G1007" s="11">
        <f t="shared" si="78"/>
        <v>269.73987343978104</v>
      </c>
      <c r="H1007" s="11">
        <f t="shared" si="79"/>
        <v>179.94986050512719</v>
      </c>
      <c r="I1007">
        <v>173</v>
      </c>
      <c r="J1007">
        <v>56</v>
      </c>
      <c r="K1007">
        <v>572</v>
      </c>
      <c r="L1007">
        <v>11</v>
      </c>
    </row>
    <row r="1008" spans="1:12">
      <c r="A1008" t="s">
        <v>11</v>
      </c>
      <c r="B1008" s="1">
        <v>43956</v>
      </c>
      <c r="C1008">
        <v>110</v>
      </c>
      <c r="D1008" s="11">
        <f t="shared" si="75"/>
        <v>241.94883774922761</v>
      </c>
      <c r="E1008" s="11">
        <f t="shared" si="76"/>
        <v>375.24364232977854</v>
      </c>
      <c r="F1008" s="11">
        <f t="shared" si="77"/>
        <v>108.03519124692035</v>
      </c>
      <c r="G1008" s="11">
        <f t="shared" si="78"/>
        <v>265.71426932277996</v>
      </c>
      <c r="H1008" s="11">
        <f t="shared" si="79"/>
        <v>177.26428462023699</v>
      </c>
      <c r="I1008">
        <v>157.20000000000002</v>
      </c>
      <c r="J1008">
        <v>41</v>
      </c>
      <c r="K1008">
        <v>516</v>
      </c>
      <c r="L1008">
        <v>6</v>
      </c>
    </row>
    <row r="1009" spans="1:12">
      <c r="A1009" t="s">
        <v>11</v>
      </c>
      <c r="B1009" s="1">
        <v>43955</v>
      </c>
      <c r="C1009">
        <v>104</v>
      </c>
      <c r="D1009" s="11">
        <f t="shared" si="75"/>
        <v>238.41657577125247</v>
      </c>
      <c r="E1009" s="11">
        <f t="shared" si="76"/>
        <v>369.76538146021329</v>
      </c>
      <c r="F1009" s="11">
        <f t="shared" si="77"/>
        <v>106.45796276392886</v>
      </c>
      <c r="G1009" s="11">
        <f t="shared" si="78"/>
        <v>261.83505081003347</v>
      </c>
      <c r="H1009" s="11">
        <f t="shared" si="79"/>
        <v>174.67636604025191</v>
      </c>
      <c r="I1009">
        <v>148.70000000000002</v>
      </c>
      <c r="J1009">
        <v>36</v>
      </c>
      <c r="K1009">
        <v>475</v>
      </c>
      <c r="L1009">
        <v>7</v>
      </c>
    </row>
    <row r="1010" spans="1:12">
      <c r="A1010" t="s">
        <v>11</v>
      </c>
      <c r="B1010" s="1">
        <v>43954</v>
      </c>
      <c r="C1010">
        <v>97</v>
      </c>
      <c r="D1010" s="11">
        <f t="shared" si="75"/>
        <v>235.57299380156181</v>
      </c>
      <c r="E1010" s="11">
        <f t="shared" si="76"/>
        <v>365.35520918785892</v>
      </c>
      <c r="F1010" s="11">
        <f t="shared" si="77"/>
        <v>105.18824423674074</v>
      </c>
      <c r="G1010" s="11">
        <f t="shared" si="78"/>
        <v>258.71215791926898</v>
      </c>
      <c r="H1010" s="11">
        <f t="shared" si="79"/>
        <v>172.59301020227647</v>
      </c>
      <c r="I1010">
        <v>138.6</v>
      </c>
      <c r="J1010">
        <v>9</v>
      </c>
      <c r="K1010">
        <v>439</v>
      </c>
      <c r="L1010">
        <v>1</v>
      </c>
    </row>
    <row r="1011" spans="1:12">
      <c r="A1011" t="s">
        <v>11</v>
      </c>
      <c r="B1011" s="1">
        <v>43953</v>
      </c>
      <c r="C1011">
        <v>96</v>
      </c>
      <c r="D1011" s="11">
        <f t="shared" si="75"/>
        <v>233.4847382925702</v>
      </c>
      <c r="E1011" s="11">
        <f t="shared" si="76"/>
        <v>362.11648892534868</v>
      </c>
      <c r="F1011" s="11">
        <f t="shared" si="77"/>
        <v>104.25579469333697</v>
      </c>
      <c r="G1011" s="11">
        <f t="shared" si="78"/>
        <v>256.41878345261381</v>
      </c>
      <c r="H1011" s="11">
        <f t="shared" si="79"/>
        <v>171.06304575876328</v>
      </c>
      <c r="I1011">
        <v>137.20000000000002</v>
      </c>
      <c r="J1011">
        <v>11</v>
      </c>
      <c r="K1011">
        <v>430</v>
      </c>
      <c r="L1011">
        <v>1</v>
      </c>
    </row>
    <row r="1012" spans="1:12">
      <c r="A1012" t="s">
        <v>11</v>
      </c>
      <c r="B1012" s="1">
        <v>43952</v>
      </c>
      <c r="C1012">
        <v>95</v>
      </c>
      <c r="D1012" s="11">
        <f t="shared" si="75"/>
        <v>229.7747524414894</v>
      </c>
      <c r="E1012" s="11">
        <f t="shared" si="76"/>
        <v>356.36259228876128</v>
      </c>
      <c r="F1012" s="11">
        <f t="shared" si="77"/>
        <v>102.59920880239622</v>
      </c>
      <c r="G1012" s="11">
        <f t="shared" si="78"/>
        <v>252.34438413419457</v>
      </c>
      <c r="H1012" s="11">
        <f t="shared" si="79"/>
        <v>168.3449174389047</v>
      </c>
      <c r="I1012">
        <v>135.80000000000001</v>
      </c>
      <c r="J1012">
        <v>23</v>
      </c>
      <c r="K1012">
        <v>419</v>
      </c>
      <c r="L1012">
        <v>3</v>
      </c>
    </row>
    <row r="1013" spans="1:12">
      <c r="A1013" t="s">
        <v>11</v>
      </c>
      <c r="B1013" s="1">
        <v>43951</v>
      </c>
      <c r="C1013">
        <v>92</v>
      </c>
      <c r="D1013" s="11">
        <f t="shared" si="75"/>
        <v>226.26470594765249</v>
      </c>
      <c r="E1013" s="11">
        <f t="shared" si="76"/>
        <v>350.91878589007382</v>
      </c>
      <c r="F1013" s="11">
        <f t="shared" si="77"/>
        <v>101.03189999539838</v>
      </c>
      <c r="G1013" s="11">
        <f t="shared" si="78"/>
        <v>248.48956322215716</v>
      </c>
      <c r="H1013" s="11">
        <f t="shared" si="79"/>
        <v>165.77327507640379</v>
      </c>
      <c r="I1013">
        <v>131.5</v>
      </c>
      <c r="J1013">
        <v>25</v>
      </c>
      <c r="K1013">
        <v>396</v>
      </c>
      <c r="L1013">
        <v>4</v>
      </c>
    </row>
    <row r="1014" spans="1:12">
      <c r="A1014" t="s">
        <v>11</v>
      </c>
      <c r="B1014" s="1">
        <v>43950</v>
      </c>
      <c r="C1014">
        <v>88</v>
      </c>
      <c r="D1014" s="11">
        <f t="shared" si="75"/>
        <v>221.99933299311647</v>
      </c>
      <c r="E1014" s="11">
        <f t="shared" si="76"/>
        <v>344.30352748154229</v>
      </c>
      <c r="F1014" s="11">
        <f t="shared" si="77"/>
        <v>99.127322204616206</v>
      </c>
      <c r="G1014" s="11">
        <f t="shared" si="78"/>
        <v>243.80522388601045</v>
      </c>
      <c r="H1014" s="11">
        <f t="shared" si="79"/>
        <v>162.64824131944067</v>
      </c>
      <c r="I1014">
        <v>125.80000000000001</v>
      </c>
      <c r="J1014">
        <v>31</v>
      </c>
      <c r="K1014">
        <v>371</v>
      </c>
      <c r="L1014">
        <v>4</v>
      </c>
    </row>
    <row r="1015" spans="1:12">
      <c r="A1015" t="s">
        <v>11</v>
      </c>
      <c r="B1015" s="1">
        <v>43949</v>
      </c>
      <c r="C1015">
        <v>84</v>
      </c>
      <c r="D1015" s="11">
        <f t="shared" si="75"/>
        <v>218.3782090785885</v>
      </c>
      <c r="E1015" s="11">
        <f t="shared" si="76"/>
        <v>338.68744872846599</v>
      </c>
      <c r="F1015" s="11">
        <f t="shared" si="77"/>
        <v>97.510415017650075</v>
      </c>
      <c r="G1015" s="11">
        <f t="shared" si="78"/>
        <v>239.82841497042759</v>
      </c>
      <c r="H1015" s="11">
        <f t="shared" si="79"/>
        <v>159.99521786951885</v>
      </c>
      <c r="I1015">
        <v>120.10000000000001</v>
      </c>
      <c r="J1015">
        <v>20</v>
      </c>
      <c r="K1015">
        <v>340</v>
      </c>
      <c r="L1015">
        <v>3</v>
      </c>
    </row>
    <row r="1016" spans="1:12">
      <c r="A1016" t="s">
        <v>11</v>
      </c>
      <c r="B1016" s="1">
        <v>43948</v>
      </c>
      <c r="C1016">
        <v>81</v>
      </c>
      <c r="D1016" s="11">
        <f t="shared" si="75"/>
        <v>215.13474839441008</v>
      </c>
      <c r="E1016" s="11">
        <f t="shared" si="76"/>
        <v>333.65709598031174</v>
      </c>
      <c r="F1016" s="11">
        <f t="shared" si="77"/>
        <v>96.062142322576136</v>
      </c>
      <c r="G1016" s="11">
        <f t="shared" si="78"/>
        <v>236.26636526689936</v>
      </c>
      <c r="H1016" s="11">
        <f t="shared" si="79"/>
        <v>157.61889011682811</v>
      </c>
      <c r="I1016">
        <v>115.80000000000001</v>
      </c>
      <c r="J1016">
        <v>17</v>
      </c>
      <c r="K1016">
        <v>320</v>
      </c>
      <c r="L1016">
        <v>1</v>
      </c>
    </row>
    <row r="1017" spans="1:12">
      <c r="A1017" t="s">
        <v>11</v>
      </c>
      <c r="B1017" s="1">
        <v>43947</v>
      </c>
      <c r="C1017">
        <v>80</v>
      </c>
      <c r="D1017" s="11">
        <f t="shared" si="75"/>
        <v>211.49140899574391</v>
      </c>
      <c r="E1017" s="11">
        <f t="shared" si="76"/>
        <v>328.00656275635771</v>
      </c>
      <c r="F1017" s="11">
        <f t="shared" si="77"/>
        <v>94.435315459616362</v>
      </c>
      <c r="G1017" s="11">
        <f t="shared" si="78"/>
        <v>232.26515875060738</v>
      </c>
      <c r="H1017" s="11">
        <f t="shared" si="79"/>
        <v>154.94959044942212</v>
      </c>
      <c r="I1017">
        <v>114.30000000000001</v>
      </c>
      <c r="J1017">
        <v>9</v>
      </c>
      <c r="K1017">
        <v>303</v>
      </c>
      <c r="L1017">
        <v>2</v>
      </c>
    </row>
    <row r="1018" spans="1:12">
      <c r="A1018" t="s">
        <v>11</v>
      </c>
      <c r="B1018" s="1">
        <v>43946</v>
      </c>
      <c r="C1018">
        <v>78</v>
      </c>
      <c r="D1018" s="11">
        <f t="shared" si="75"/>
        <v>208.84776638329711</v>
      </c>
      <c r="E1018" s="11">
        <f t="shared" si="76"/>
        <v>323.90648072190322</v>
      </c>
      <c r="F1018" s="11">
        <f t="shared" si="77"/>
        <v>93.254874016371147</v>
      </c>
      <c r="G1018" s="11">
        <f t="shared" si="78"/>
        <v>229.36184426622481</v>
      </c>
      <c r="H1018" s="11">
        <f t="shared" si="79"/>
        <v>153.01272056880433</v>
      </c>
      <c r="I1018">
        <v>111.5</v>
      </c>
      <c r="J1018">
        <v>13</v>
      </c>
      <c r="K1018">
        <v>294</v>
      </c>
      <c r="L1018">
        <v>4</v>
      </c>
    </row>
    <row r="1019" spans="1:12">
      <c r="A1019" t="s">
        <v>11</v>
      </c>
      <c r="B1019" s="1">
        <v>43945</v>
      </c>
      <c r="C1019">
        <v>74</v>
      </c>
      <c r="D1019" s="11">
        <f t="shared" si="75"/>
        <v>205.84867602463896</v>
      </c>
      <c r="E1019" s="11">
        <f t="shared" si="76"/>
        <v>319.25512715340443</v>
      </c>
      <c r="F1019" s="11">
        <f t="shared" si="77"/>
        <v>91.915717757227426</v>
      </c>
      <c r="G1019" s="11">
        <f t="shared" si="78"/>
        <v>226.06816817049665</v>
      </c>
      <c r="H1019" s="11">
        <f t="shared" si="79"/>
        <v>150.81543120843963</v>
      </c>
      <c r="I1019">
        <v>105.80000000000001</v>
      </c>
      <c r="J1019">
        <v>8</v>
      </c>
      <c r="K1019">
        <v>281</v>
      </c>
      <c r="L1019">
        <v>4</v>
      </c>
    </row>
    <row r="1020" spans="1:12">
      <c r="A1020" t="s">
        <v>11</v>
      </c>
      <c r="B1020" s="1">
        <v>43944</v>
      </c>
      <c r="C1020">
        <v>70</v>
      </c>
      <c r="D1020" s="11">
        <f t="shared" si="75"/>
        <v>201.25007080802985</v>
      </c>
      <c r="E1020" s="11">
        <f t="shared" si="76"/>
        <v>312.12305168170633</v>
      </c>
      <c r="F1020" s="11">
        <f t="shared" si="77"/>
        <v>89.862344826540394</v>
      </c>
      <c r="G1020" s="11">
        <f t="shared" si="78"/>
        <v>221.01786482371347</v>
      </c>
      <c r="H1020" s="11">
        <f t="shared" si="79"/>
        <v>147.44625418921376</v>
      </c>
      <c r="I1020">
        <v>100.10000000000001</v>
      </c>
      <c r="J1020">
        <v>20</v>
      </c>
      <c r="K1020">
        <v>273</v>
      </c>
      <c r="L1020">
        <v>4</v>
      </c>
    </row>
    <row r="1021" spans="1:12">
      <c r="A1021" t="s">
        <v>11</v>
      </c>
      <c r="B1021" s="1">
        <v>43943</v>
      </c>
      <c r="C1021">
        <v>66</v>
      </c>
      <c r="D1021" s="11">
        <f t="shared" si="75"/>
        <v>196.85140494866457</v>
      </c>
      <c r="E1021" s="11">
        <f t="shared" si="76"/>
        <v>305.30106644790811</v>
      </c>
      <c r="F1021" s="11">
        <f t="shared" si="77"/>
        <v>87.898248979796278</v>
      </c>
      <c r="G1021" s="11">
        <f t="shared" si="78"/>
        <v>216.1871398833122</v>
      </c>
      <c r="H1021" s="11">
        <f t="shared" si="79"/>
        <v>144.22356312734553</v>
      </c>
      <c r="I1021">
        <v>94.300000000000011</v>
      </c>
      <c r="J1021">
        <v>20</v>
      </c>
      <c r="K1021">
        <v>253</v>
      </c>
      <c r="L1021">
        <v>6</v>
      </c>
    </row>
    <row r="1022" spans="1:12">
      <c r="A1022" t="s">
        <v>11</v>
      </c>
      <c r="B1022" s="1">
        <v>43942</v>
      </c>
      <c r="C1022">
        <v>60</v>
      </c>
      <c r="D1022" s="11">
        <f t="shared" si="75"/>
        <v>191.27531842997428</v>
      </c>
      <c r="E1022" s="11">
        <f t="shared" si="76"/>
        <v>296.6529942575882</v>
      </c>
      <c r="F1022" s="11">
        <f t="shared" si="77"/>
        <v>85.408410305388315</v>
      </c>
      <c r="G1022" s="11">
        <f t="shared" si="78"/>
        <v>210.06334210532873</v>
      </c>
      <c r="H1022" s="11">
        <f t="shared" si="79"/>
        <v>140.13823253881557</v>
      </c>
      <c r="I1022">
        <v>85.800000000000011</v>
      </c>
      <c r="J1022">
        <v>7</v>
      </c>
      <c r="K1022">
        <v>233</v>
      </c>
      <c r="L1022">
        <v>2</v>
      </c>
    </row>
    <row r="1023" spans="1:12">
      <c r="A1023" t="s">
        <v>11</v>
      </c>
      <c r="B1023" s="1">
        <v>43941</v>
      </c>
      <c r="C1023">
        <v>58</v>
      </c>
      <c r="D1023" s="11">
        <f t="shared" si="75"/>
        <v>185.65480094300753</v>
      </c>
      <c r="E1023" s="11">
        <f t="shared" si="76"/>
        <v>287.93601312551272</v>
      </c>
      <c r="F1023" s="11">
        <f t="shared" si="77"/>
        <v>82.898732278993052</v>
      </c>
      <c r="G1023" s="11">
        <f t="shared" si="78"/>
        <v>203.8907491259271</v>
      </c>
      <c r="H1023" s="11">
        <f t="shared" si="79"/>
        <v>136.02034951531729</v>
      </c>
      <c r="I1023">
        <v>82.9</v>
      </c>
      <c r="J1023">
        <v>16</v>
      </c>
      <c r="K1023">
        <v>226</v>
      </c>
      <c r="L1023">
        <v>3</v>
      </c>
    </row>
    <row r="1024" spans="1:12">
      <c r="A1024" t="s">
        <v>11</v>
      </c>
      <c r="B1024" s="1">
        <v>43940</v>
      </c>
      <c r="C1024">
        <v>55</v>
      </c>
      <c r="D1024" s="11">
        <f t="shared" si="75"/>
        <v>179.54554280500022</v>
      </c>
      <c r="E1024" s="11">
        <f t="shared" si="76"/>
        <v>278.46103363412635</v>
      </c>
      <c r="F1024" s="11">
        <f t="shared" si="77"/>
        <v>80.170821380737337</v>
      </c>
      <c r="G1024" s="11">
        <f t="shared" si="78"/>
        <v>197.1814089309253</v>
      </c>
      <c r="H1024" s="11">
        <f t="shared" si="79"/>
        <v>131.54438970716697</v>
      </c>
      <c r="I1024">
        <v>78.600000000000009</v>
      </c>
      <c r="J1024">
        <v>5</v>
      </c>
      <c r="K1024">
        <v>210</v>
      </c>
      <c r="L1024">
        <v>4</v>
      </c>
    </row>
    <row r="1025" spans="1:12">
      <c r="A1025" t="s">
        <v>11</v>
      </c>
      <c r="B1025" s="1">
        <v>43939</v>
      </c>
      <c r="C1025">
        <v>51</v>
      </c>
      <c r="D1025" s="11">
        <f t="shared" si="75"/>
        <v>175.59118662839913</v>
      </c>
      <c r="E1025" s="11">
        <f t="shared" si="76"/>
        <v>272.32813781788354</v>
      </c>
      <c r="F1025" s="11">
        <f t="shared" si="77"/>
        <v>78.405119053866358</v>
      </c>
      <c r="G1025" s="11">
        <f t="shared" si="78"/>
        <v>192.83863600470596</v>
      </c>
      <c r="H1025" s="11">
        <f t="shared" si="79"/>
        <v>128.6472229949824</v>
      </c>
      <c r="I1025">
        <v>72.900000000000006</v>
      </c>
      <c r="J1025">
        <v>9</v>
      </c>
      <c r="K1025">
        <v>205</v>
      </c>
      <c r="L1025">
        <v>2</v>
      </c>
    </row>
    <row r="1026" spans="1:12">
      <c r="A1026" t="s">
        <v>11</v>
      </c>
      <c r="B1026" s="1">
        <v>43938</v>
      </c>
      <c r="C1026">
        <v>49</v>
      </c>
      <c r="D1026" s="11">
        <f t="shared" ref="D1026:D1089" si="80">SUMIFS(CasesHB,HB,"Wales",SpecDate,B1026)*SUMIFS(Pop,Area,A1026)</f>
        <v>170.1928239828145</v>
      </c>
      <c r="E1026" s="11">
        <f t="shared" ref="E1026:E1089" si="81">SUMIFS(CasesHB,HB,"Wales",SpecDate,B1026)*SUMIFS(AreaKm2,Area,A1026)</f>
        <v>263.95570139458573</v>
      </c>
      <c r="F1026" s="11">
        <f t="shared" ref="F1026:F1089" si="82">SUMIFS(CasesHB,HB,"Wales",SpecDate,B1026)*SUMIFS(PopKm2,Area,A1026)</f>
        <v>75.994637787407655</v>
      </c>
      <c r="G1026" s="11">
        <f t="shared" ref="G1026:G1089" si="83">SUMIFS(CasesHB,HB,"Wales",SpecDate,B1026)*SUMIFS(PopKm2SRT,Area,A1026)</f>
        <v>186.9100190323953</v>
      </c>
      <c r="H1026" s="11">
        <f t="shared" ref="H1026:H1089" si="84">SUMIFS(CasesHB,HB,"Wales",SpecDate,B1026)*SUMIFS(PopSRTKm2,Area,A1026)</f>
        <v>124.69210214632592</v>
      </c>
      <c r="I1026">
        <v>70</v>
      </c>
      <c r="J1026">
        <v>17</v>
      </c>
      <c r="K1026">
        <v>196</v>
      </c>
      <c r="L1026">
        <v>4</v>
      </c>
    </row>
    <row r="1027" spans="1:12">
      <c r="A1027" t="s">
        <v>11</v>
      </c>
      <c r="B1027" s="1">
        <v>43937</v>
      </c>
      <c r="C1027">
        <v>45</v>
      </c>
      <c r="D1027" s="11">
        <f t="shared" si="80"/>
        <v>163.03943809031139</v>
      </c>
      <c r="E1027" s="11">
        <f t="shared" si="81"/>
        <v>252.86136177194422</v>
      </c>
      <c r="F1027" s="11">
        <f t="shared" si="82"/>
        <v>72.800502117450051</v>
      </c>
      <c r="G1027" s="11">
        <f t="shared" si="83"/>
        <v>179.05399160406591</v>
      </c>
      <c r="H1027" s="11">
        <f t="shared" si="84"/>
        <v>119.451160116419</v>
      </c>
      <c r="I1027">
        <v>64.3</v>
      </c>
      <c r="J1027">
        <v>12</v>
      </c>
      <c r="K1027">
        <v>179</v>
      </c>
      <c r="L1027">
        <v>1</v>
      </c>
    </row>
    <row r="1028" spans="1:12">
      <c r="A1028" t="s">
        <v>11</v>
      </c>
      <c r="B1028" s="1">
        <v>43936</v>
      </c>
      <c r="C1028">
        <v>44</v>
      </c>
      <c r="D1028" s="11">
        <f t="shared" si="80"/>
        <v>155.06407928469457</v>
      </c>
      <c r="E1028" s="11">
        <f t="shared" si="81"/>
        <v>240.49220672682529</v>
      </c>
      <c r="F1028" s="11">
        <f t="shared" si="82"/>
        <v>69.23933843572712</v>
      </c>
      <c r="G1028" s="11">
        <f t="shared" si="83"/>
        <v>170.29525294949997</v>
      </c>
      <c r="H1028" s="11">
        <f t="shared" si="84"/>
        <v>113.60799803959731</v>
      </c>
      <c r="I1028">
        <v>62.900000000000006</v>
      </c>
      <c r="J1028">
        <v>9</v>
      </c>
      <c r="K1028">
        <v>167</v>
      </c>
      <c r="L1028">
        <v>4</v>
      </c>
    </row>
    <row r="1029" spans="1:12">
      <c r="A1029" t="s">
        <v>11</v>
      </c>
      <c r="B1029" s="1">
        <v>43935</v>
      </c>
      <c r="C1029">
        <v>40</v>
      </c>
      <c r="D1029" s="11">
        <f t="shared" si="80"/>
        <v>147.17758241563061</v>
      </c>
      <c r="E1029" s="11">
        <f t="shared" si="81"/>
        <v>228.2608695652174</v>
      </c>
      <c r="F1029" s="11">
        <f t="shared" si="82"/>
        <v>65.717853457978819</v>
      </c>
      <c r="G1029" s="11">
        <f t="shared" si="83"/>
        <v>161.63410469777037</v>
      </c>
      <c r="H1029" s="11">
        <f t="shared" si="84"/>
        <v>107.82994083271234</v>
      </c>
      <c r="I1029">
        <v>57.2</v>
      </c>
      <c r="J1029">
        <v>7</v>
      </c>
      <c r="K1029">
        <v>158</v>
      </c>
      <c r="L1029">
        <v>4</v>
      </c>
    </row>
    <row r="1030" spans="1:12">
      <c r="A1030" t="s">
        <v>11</v>
      </c>
      <c r="B1030" s="1">
        <v>43934</v>
      </c>
      <c r="C1030">
        <v>36</v>
      </c>
      <c r="D1030" s="11">
        <f t="shared" si="80"/>
        <v>140.29078233278599</v>
      </c>
      <c r="E1030" s="11">
        <f t="shared" si="81"/>
        <v>217.57998359310912</v>
      </c>
      <c r="F1030" s="11">
        <f t="shared" si="82"/>
        <v>62.642753899945092</v>
      </c>
      <c r="G1030" s="11">
        <f t="shared" si="83"/>
        <v>154.07084847795016</v>
      </c>
      <c r="H1030" s="11">
        <f t="shared" si="84"/>
        <v>102.78431341261562</v>
      </c>
      <c r="I1030">
        <v>51.5</v>
      </c>
      <c r="J1030">
        <v>7</v>
      </c>
      <c r="K1030">
        <v>151</v>
      </c>
      <c r="L1030">
        <v>4</v>
      </c>
    </row>
    <row r="1031" spans="1:12">
      <c r="A1031" t="s">
        <v>11</v>
      </c>
      <c r="B1031" s="1">
        <v>43933</v>
      </c>
      <c r="C1031">
        <v>32</v>
      </c>
      <c r="D1031" s="11">
        <f t="shared" si="80"/>
        <v>134.35924806788435</v>
      </c>
      <c r="E1031" s="11">
        <f t="shared" si="81"/>
        <v>208.38063986874488</v>
      </c>
      <c r="F1031" s="11">
        <f t="shared" si="82"/>
        <v>59.994200409638623</v>
      </c>
      <c r="G1031" s="11">
        <f t="shared" si="83"/>
        <v>147.55668908862117</v>
      </c>
      <c r="H1031" s="11">
        <f t="shared" si="84"/>
        <v>98.438563344338746</v>
      </c>
      <c r="I1031">
        <v>45.7</v>
      </c>
      <c r="J1031">
        <v>6</v>
      </c>
      <c r="K1031">
        <v>144</v>
      </c>
      <c r="L1031">
        <v>2</v>
      </c>
    </row>
    <row r="1032" spans="1:12">
      <c r="A1032" t="s">
        <v>11</v>
      </c>
      <c r="B1032" s="1">
        <v>43932</v>
      </c>
      <c r="C1032">
        <v>30</v>
      </c>
      <c r="D1032" s="11">
        <f t="shared" si="80"/>
        <v>128.96088542229973</v>
      </c>
      <c r="E1032" s="11">
        <f t="shared" si="81"/>
        <v>200.00820344544709</v>
      </c>
      <c r="F1032" s="11">
        <f t="shared" si="82"/>
        <v>57.583719143179934</v>
      </c>
      <c r="G1032" s="11">
        <f t="shared" si="83"/>
        <v>141.62807211631051</v>
      </c>
      <c r="H1032" s="11">
        <f t="shared" si="84"/>
        <v>94.483442495682283</v>
      </c>
      <c r="I1032">
        <v>42.900000000000006</v>
      </c>
      <c r="J1032">
        <v>5</v>
      </c>
      <c r="K1032">
        <v>138</v>
      </c>
      <c r="L1032">
        <v>3</v>
      </c>
    </row>
    <row r="1033" spans="1:12">
      <c r="A1033" t="s">
        <v>11</v>
      </c>
      <c r="B1033" s="1">
        <v>43931</v>
      </c>
      <c r="C1033">
        <v>27</v>
      </c>
      <c r="D1033" s="11">
        <f t="shared" si="80"/>
        <v>123.54030729257687</v>
      </c>
      <c r="E1033" s="11">
        <f t="shared" si="81"/>
        <v>191.60131255127155</v>
      </c>
      <c r="F1033" s="11">
        <f t="shared" si="82"/>
        <v>55.163318200727581</v>
      </c>
      <c r="G1033" s="11">
        <f t="shared" si="83"/>
        <v>135.67505754329073</v>
      </c>
      <c r="H1033" s="11">
        <f t="shared" si="84"/>
        <v>90.512045429541629</v>
      </c>
      <c r="I1033">
        <v>38.6</v>
      </c>
      <c r="J1033">
        <v>0</v>
      </c>
      <c r="K1033">
        <v>133</v>
      </c>
      <c r="L1033">
        <v>0</v>
      </c>
    </row>
    <row r="1034" spans="1:12">
      <c r="A1034" t="s">
        <v>11</v>
      </c>
      <c r="B1034" s="1">
        <v>43930</v>
      </c>
      <c r="C1034">
        <v>27</v>
      </c>
      <c r="D1034" s="11">
        <f t="shared" si="80"/>
        <v>116.87566205111436</v>
      </c>
      <c r="E1034" s="11">
        <f t="shared" si="81"/>
        <v>181.26497128794094</v>
      </c>
      <c r="F1034" s="11">
        <f t="shared" si="82"/>
        <v>52.187415402630428</v>
      </c>
      <c r="G1034" s="11">
        <f t="shared" si="83"/>
        <v>128.35577733056149</v>
      </c>
      <c r="H1034" s="11">
        <f t="shared" si="84"/>
        <v>85.629180184286739</v>
      </c>
      <c r="I1034">
        <v>38.6</v>
      </c>
      <c r="J1034">
        <v>14</v>
      </c>
      <c r="K1034">
        <v>133</v>
      </c>
      <c r="L1034">
        <v>5</v>
      </c>
    </row>
    <row r="1035" spans="1:12">
      <c r="A1035" t="s">
        <v>11</v>
      </c>
      <c r="B1035" s="1">
        <v>43929</v>
      </c>
      <c r="C1035">
        <v>22</v>
      </c>
      <c r="D1035" s="11">
        <f t="shared" si="80"/>
        <v>108.21162323721309</v>
      </c>
      <c r="E1035" s="11">
        <f t="shared" si="81"/>
        <v>167.82772764561116</v>
      </c>
      <c r="F1035" s="11">
        <f t="shared" si="82"/>
        <v>48.318741765104122</v>
      </c>
      <c r="G1035" s="11">
        <f t="shared" si="83"/>
        <v>118.84071305401351</v>
      </c>
      <c r="H1035" s="11">
        <f t="shared" si="84"/>
        <v>79.281455365455372</v>
      </c>
      <c r="I1035">
        <v>31.400000000000002</v>
      </c>
      <c r="J1035">
        <v>9</v>
      </c>
      <c r="K1035">
        <v>119</v>
      </c>
      <c r="L1035">
        <v>2</v>
      </c>
    </row>
    <row r="1036" spans="1:12">
      <c r="A1036" t="s">
        <v>11</v>
      </c>
      <c r="B1036" s="1">
        <v>43928</v>
      </c>
      <c r="C1036">
        <v>20</v>
      </c>
      <c r="D1036" s="11">
        <f t="shared" si="80"/>
        <v>99.703092812279266</v>
      </c>
      <c r="E1036" s="11">
        <f t="shared" si="81"/>
        <v>154.63166529942578</v>
      </c>
      <c r="F1036" s="11">
        <f t="shared" si="82"/>
        <v>44.519505859533425</v>
      </c>
      <c r="G1036" s="11">
        <f t="shared" si="83"/>
        <v>109.4964319824292</v>
      </c>
      <c r="H1036" s="11">
        <f t="shared" si="84"/>
        <v>73.04766406901328</v>
      </c>
      <c r="I1036">
        <v>28.6</v>
      </c>
      <c r="J1036">
        <v>8</v>
      </c>
      <c r="K1036">
        <v>110</v>
      </c>
      <c r="L1036">
        <v>2</v>
      </c>
    </row>
    <row r="1037" spans="1:12">
      <c r="A1037" t="s">
        <v>11</v>
      </c>
      <c r="B1037" s="1">
        <v>43927</v>
      </c>
      <c r="C1037">
        <v>18</v>
      </c>
      <c r="D1037" s="11">
        <f t="shared" si="80"/>
        <v>91.350070776312918</v>
      </c>
      <c r="E1037" s="11">
        <f t="shared" si="81"/>
        <v>141.67678424938475</v>
      </c>
      <c r="F1037" s="11">
        <f t="shared" si="82"/>
        <v>40.789707685918323</v>
      </c>
      <c r="G1037" s="11">
        <f t="shared" si="83"/>
        <v>100.32293411580856</v>
      </c>
      <c r="H1037" s="11">
        <f t="shared" si="84"/>
        <v>66.927806294960476</v>
      </c>
      <c r="I1037">
        <v>25.700000000000003</v>
      </c>
      <c r="J1037">
        <v>9</v>
      </c>
      <c r="K1037">
        <v>102</v>
      </c>
      <c r="L1037">
        <v>3</v>
      </c>
    </row>
    <row r="1038" spans="1:12">
      <c r="A1038" t="s">
        <v>11</v>
      </c>
      <c r="B1038" s="1">
        <v>43926</v>
      </c>
      <c r="C1038">
        <v>15</v>
      </c>
      <c r="D1038" s="11">
        <f t="shared" si="80"/>
        <v>82.930402287931926</v>
      </c>
      <c r="E1038" s="11">
        <f t="shared" si="81"/>
        <v>128.61853978671041</v>
      </c>
      <c r="F1038" s="11">
        <f t="shared" si="82"/>
        <v>37.030150484322256</v>
      </c>
      <c r="G1038" s="11">
        <f t="shared" si="83"/>
        <v>91.076243447060648</v>
      </c>
      <c r="H1038" s="11">
        <f t="shared" si="84"/>
        <v>60.759119868455123</v>
      </c>
      <c r="I1038">
        <v>21.400000000000002</v>
      </c>
      <c r="J1038">
        <v>3</v>
      </c>
      <c r="K1038">
        <v>93</v>
      </c>
      <c r="L1038">
        <v>0</v>
      </c>
    </row>
    <row r="1039" spans="1:12">
      <c r="A1039" t="s">
        <v>11</v>
      </c>
      <c r="B1039" s="1">
        <v>43925</v>
      </c>
      <c r="C1039">
        <v>15</v>
      </c>
      <c r="D1039" s="11">
        <f t="shared" si="80"/>
        <v>78.020780293387872</v>
      </c>
      <c r="E1039" s="11">
        <f t="shared" si="81"/>
        <v>121.00410172272355</v>
      </c>
      <c r="F1039" s="11">
        <f t="shared" si="82"/>
        <v>34.837902089724018</v>
      </c>
      <c r="G1039" s="11">
        <f t="shared" si="83"/>
        <v>85.684373690350114</v>
      </c>
      <c r="H1039" s="11">
        <f t="shared" si="84"/>
        <v>57.16207580445068</v>
      </c>
      <c r="I1039">
        <v>21.400000000000002</v>
      </c>
      <c r="J1039">
        <v>3</v>
      </c>
      <c r="K1039">
        <v>90</v>
      </c>
      <c r="L1039">
        <v>2</v>
      </c>
    </row>
    <row r="1040" spans="1:12">
      <c r="A1040" t="s">
        <v>11</v>
      </c>
      <c r="B1040" s="1">
        <v>43924</v>
      </c>
      <c r="C1040">
        <v>13</v>
      </c>
      <c r="D1040" s="11">
        <f t="shared" si="80"/>
        <v>71.77822925055132</v>
      </c>
      <c r="E1040" s="11">
        <f t="shared" si="81"/>
        <v>111.32239540607056</v>
      </c>
      <c r="F1040" s="11">
        <f t="shared" si="82"/>
        <v>32.050473135506351</v>
      </c>
      <c r="G1040" s="11">
        <f t="shared" si="83"/>
        <v>78.828647891093752</v>
      </c>
      <c r="H1040" s="11">
        <f t="shared" si="84"/>
        <v>52.588458691395253</v>
      </c>
      <c r="I1040">
        <v>18.600000000000001</v>
      </c>
      <c r="J1040">
        <v>6</v>
      </c>
      <c r="K1040">
        <v>87</v>
      </c>
      <c r="L1040">
        <v>1</v>
      </c>
    </row>
    <row r="1041" spans="1:12">
      <c r="A1041" t="s">
        <v>11</v>
      </c>
      <c r="B1041" s="1">
        <v>43923</v>
      </c>
      <c r="C1041">
        <v>12</v>
      </c>
      <c r="D1041" s="11">
        <f t="shared" si="80"/>
        <v>64.580412389771794</v>
      </c>
      <c r="E1041" s="11">
        <f t="shared" si="81"/>
        <v>100.1591468416735</v>
      </c>
      <c r="F1041" s="11">
        <f t="shared" si="82"/>
        <v>28.836498113561422</v>
      </c>
      <c r="G1041" s="11">
        <f t="shared" si="83"/>
        <v>70.923825261346181</v>
      </c>
      <c r="H1041" s="11">
        <f t="shared" si="84"/>
        <v>47.314964226519969</v>
      </c>
      <c r="I1041">
        <v>17.2</v>
      </c>
      <c r="J1041">
        <v>4</v>
      </c>
      <c r="K1041">
        <v>81</v>
      </c>
      <c r="L1041">
        <v>1</v>
      </c>
    </row>
    <row r="1042" spans="1:12">
      <c r="A1042" t="s">
        <v>11</v>
      </c>
      <c r="B1042" s="1">
        <v>43922</v>
      </c>
      <c r="C1042">
        <v>11</v>
      </c>
      <c r="D1042" s="11">
        <f t="shared" si="80"/>
        <v>57.182656171748405</v>
      </c>
      <c r="E1042" s="11">
        <f t="shared" si="81"/>
        <v>88.685808039376539</v>
      </c>
      <c r="F1042" s="11">
        <f t="shared" si="82"/>
        <v>25.533246007673583</v>
      </c>
      <c r="G1042" s="11">
        <f t="shared" si="83"/>
        <v>62.799424225216747</v>
      </c>
      <c r="H1042" s="11">
        <f t="shared" si="84"/>
        <v>41.89498380428703</v>
      </c>
      <c r="I1042">
        <v>15.700000000000001</v>
      </c>
      <c r="J1042">
        <v>2</v>
      </c>
      <c r="K1042">
        <v>77</v>
      </c>
      <c r="L1042">
        <v>0</v>
      </c>
    </row>
    <row r="1043" spans="1:12">
      <c r="A1043" t="s">
        <v>11</v>
      </c>
      <c r="B1043" s="1">
        <v>43921</v>
      </c>
      <c r="C1043">
        <v>11</v>
      </c>
      <c r="D1043" s="11">
        <f t="shared" si="80"/>
        <v>50.073701247521718</v>
      </c>
      <c r="E1043" s="11">
        <f t="shared" si="81"/>
        <v>77.660377358490564</v>
      </c>
      <c r="F1043" s="11">
        <f t="shared" si="82"/>
        <v>22.358949689703284</v>
      </c>
      <c r="G1043" s="11">
        <f t="shared" si="83"/>
        <v>54.992191998305572</v>
      </c>
      <c r="H1043" s="11">
        <f t="shared" si="84"/>
        <v>36.68659420934847</v>
      </c>
      <c r="I1043">
        <v>15.700000000000001</v>
      </c>
      <c r="J1043">
        <v>8</v>
      </c>
      <c r="K1043">
        <v>75</v>
      </c>
      <c r="L1043">
        <v>3</v>
      </c>
    </row>
    <row r="1044" spans="1:12">
      <c r="A1044" t="s">
        <v>11</v>
      </c>
      <c r="B1044" s="1">
        <v>43920</v>
      </c>
      <c r="C1044">
        <v>8</v>
      </c>
      <c r="D1044" s="11">
        <f t="shared" si="80"/>
        <v>44.053305046067244</v>
      </c>
      <c r="E1044" s="11">
        <f t="shared" si="81"/>
        <v>68.323215750615262</v>
      </c>
      <c r="F1044" s="11">
        <f t="shared" si="82"/>
        <v>19.670717495422188</v>
      </c>
      <c r="G1044" s="11">
        <f t="shared" si="83"/>
        <v>48.380442206140174</v>
      </c>
      <c r="H1044" s="11">
        <f t="shared" si="84"/>
        <v>32.275739271134881</v>
      </c>
      <c r="I1044">
        <v>11.4</v>
      </c>
      <c r="J1044">
        <v>12</v>
      </c>
      <c r="K1044">
        <v>67</v>
      </c>
      <c r="L1044">
        <v>6</v>
      </c>
    </row>
    <row r="1045" spans="1:12">
      <c r="A1045" t="s">
        <v>11</v>
      </c>
      <c r="B1045" s="1">
        <v>43919</v>
      </c>
      <c r="C1045">
        <v>2</v>
      </c>
      <c r="D1045" s="11">
        <f t="shared" si="80"/>
        <v>36.63333334390564</v>
      </c>
      <c r="E1045" s="11">
        <f t="shared" si="81"/>
        <v>56.815422477440528</v>
      </c>
      <c r="F1045" s="11">
        <f t="shared" si="82"/>
        <v>16.357545713540691</v>
      </c>
      <c r="G1045" s="11">
        <f t="shared" si="83"/>
        <v>40.231643569301639</v>
      </c>
      <c r="H1045" s="11">
        <f t="shared" si="84"/>
        <v>26.839482631417759</v>
      </c>
      <c r="I1045">
        <v>2.9000000000000004</v>
      </c>
      <c r="J1045">
        <v>1</v>
      </c>
      <c r="K1045">
        <v>55</v>
      </c>
      <c r="L1045">
        <v>0</v>
      </c>
    </row>
    <row r="1046" spans="1:12">
      <c r="A1046" t="s">
        <v>11</v>
      </c>
      <c r="B1046" s="1">
        <v>43918</v>
      </c>
      <c r="C1046">
        <v>2</v>
      </c>
      <c r="D1046" s="11">
        <f t="shared" si="80"/>
        <v>33.167717818345132</v>
      </c>
      <c r="E1046" s="11">
        <f t="shared" si="81"/>
        <v>51.440525020508616</v>
      </c>
      <c r="F1046" s="11">
        <f t="shared" si="82"/>
        <v>14.81007625853017</v>
      </c>
      <c r="G1046" s="11">
        <f t="shared" si="83"/>
        <v>36.425617858682443</v>
      </c>
      <c r="H1046" s="11">
        <f t="shared" si="84"/>
        <v>24.300392703885212</v>
      </c>
      <c r="I1046">
        <v>2.9000000000000004</v>
      </c>
      <c r="J1046">
        <v>2</v>
      </c>
      <c r="K1046">
        <v>54</v>
      </c>
      <c r="L1046">
        <v>0</v>
      </c>
    </row>
    <row r="1047" spans="1:12">
      <c r="A1047" t="s">
        <v>11</v>
      </c>
      <c r="B1047" s="1">
        <v>43917</v>
      </c>
      <c r="C1047">
        <v>2</v>
      </c>
      <c r="D1047" s="11">
        <f t="shared" si="80"/>
        <v>29.479947451402538</v>
      </c>
      <c r="E1047" s="11">
        <f t="shared" si="81"/>
        <v>45.721082854799015</v>
      </c>
      <c r="F1047" s="11">
        <f t="shared" si="82"/>
        <v>13.163410043583077</v>
      </c>
      <c r="G1047" s="11">
        <f t="shared" si="83"/>
        <v>32.375616140972269</v>
      </c>
      <c r="H1047" s="11">
        <f t="shared" si="84"/>
        <v>21.598540601510834</v>
      </c>
      <c r="I1047">
        <v>2.9000000000000004</v>
      </c>
      <c r="J1047">
        <v>3</v>
      </c>
      <c r="K1047">
        <v>52</v>
      </c>
      <c r="L1047">
        <v>0</v>
      </c>
    </row>
    <row r="1048" spans="1:12">
      <c r="A1048" t="s">
        <v>11</v>
      </c>
      <c r="B1048" s="1">
        <v>43916</v>
      </c>
      <c r="C1048">
        <v>2</v>
      </c>
      <c r="D1048" s="11">
        <f t="shared" si="80"/>
        <v>25.370082885833984</v>
      </c>
      <c r="E1048" s="11">
        <f t="shared" si="81"/>
        <v>39.347005742411817</v>
      </c>
      <c r="F1048" s="11">
        <f t="shared" si="82"/>
        <v>11.328269984756499</v>
      </c>
      <c r="G1048" s="11">
        <f t="shared" si="83"/>
        <v>27.862060009789246</v>
      </c>
      <c r="H1048" s="11">
        <f t="shared" si="84"/>
        <v>18.587440366936981</v>
      </c>
      <c r="I1048">
        <v>2.9000000000000004</v>
      </c>
      <c r="J1048">
        <v>5</v>
      </c>
      <c r="K1048">
        <v>49</v>
      </c>
      <c r="L1048">
        <v>0</v>
      </c>
    </row>
    <row r="1049" spans="1:12">
      <c r="A1049" t="s">
        <v>11</v>
      </c>
      <c r="B1049" s="1">
        <v>43915</v>
      </c>
      <c r="C1049">
        <v>2</v>
      </c>
      <c r="D1049" s="11">
        <f t="shared" si="80"/>
        <v>21.504588645785724</v>
      </c>
      <c r="E1049" s="11">
        <f t="shared" si="81"/>
        <v>33.35192780968007</v>
      </c>
      <c r="F1049" s="11">
        <f t="shared" si="82"/>
        <v>9.6022463618601499</v>
      </c>
      <c r="G1049" s="11">
        <f t="shared" si="83"/>
        <v>23.616877486406299</v>
      </c>
      <c r="H1049" s="11">
        <f t="shared" si="84"/>
        <v>15.755378524689139</v>
      </c>
      <c r="I1049">
        <v>2.9000000000000004</v>
      </c>
      <c r="J1049">
        <v>4</v>
      </c>
      <c r="K1049">
        <v>44</v>
      </c>
      <c r="L1049">
        <v>0</v>
      </c>
    </row>
    <row r="1050" spans="1:12">
      <c r="A1050" t="s">
        <v>11</v>
      </c>
      <c r="B1050" s="1">
        <v>43914</v>
      </c>
      <c r="C1050">
        <v>2</v>
      </c>
      <c r="D1050" s="11">
        <f t="shared" si="80"/>
        <v>17.439155048493589</v>
      </c>
      <c r="E1050" s="11">
        <f t="shared" si="81"/>
        <v>27.0467596390484</v>
      </c>
      <c r="F1050" s="11">
        <f t="shared" si="82"/>
        <v>7.7869456550208866</v>
      </c>
      <c r="G1050" s="11">
        <f t="shared" si="83"/>
        <v>19.15211655664147</v>
      </c>
      <c r="H1050" s="11">
        <f t="shared" si="84"/>
        <v>12.77683072508365</v>
      </c>
      <c r="I1050">
        <v>2.9000000000000004</v>
      </c>
      <c r="J1050">
        <v>2</v>
      </c>
      <c r="K1050">
        <v>40</v>
      </c>
      <c r="L1050">
        <v>0</v>
      </c>
    </row>
    <row r="1051" spans="1:12">
      <c r="A1051" t="s">
        <v>11</v>
      </c>
      <c r="B1051" s="1">
        <v>43913</v>
      </c>
      <c r="C1051">
        <v>2</v>
      </c>
      <c r="D1051" s="11">
        <f t="shared" si="80"/>
        <v>14.440064689835456</v>
      </c>
      <c r="E1051" s="11">
        <f t="shared" si="81"/>
        <v>22.395406070549633</v>
      </c>
      <c r="F1051" s="11">
        <f t="shared" si="82"/>
        <v>6.4477893958771668</v>
      </c>
      <c r="G1051" s="11">
        <f t="shared" si="83"/>
        <v>15.85844046091332</v>
      </c>
      <c r="H1051" s="11">
        <f t="shared" si="84"/>
        <v>10.579541364718947</v>
      </c>
      <c r="I1051">
        <v>2.9000000000000004</v>
      </c>
      <c r="J1051">
        <v>4</v>
      </c>
      <c r="K1051">
        <v>38</v>
      </c>
      <c r="L1051">
        <v>0</v>
      </c>
    </row>
    <row r="1052" spans="1:12">
      <c r="A1052" t="s">
        <v>11</v>
      </c>
      <c r="B1052" s="1">
        <v>43912</v>
      </c>
      <c r="C1052">
        <v>2</v>
      </c>
      <c r="D1052" s="11">
        <f t="shared" si="80"/>
        <v>11.552051751868364</v>
      </c>
      <c r="E1052" s="11">
        <f t="shared" si="81"/>
        <v>17.916324856439704</v>
      </c>
      <c r="F1052" s="11">
        <f t="shared" si="82"/>
        <v>5.1582315167017336</v>
      </c>
      <c r="G1052" s="11">
        <f t="shared" si="83"/>
        <v>12.686752368730655</v>
      </c>
      <c r="H1052" s="11">
        <f t="shared" si="84"/>
        <v>8.4636330917751579</v>
      </c>
      <c r="I1052">
        <v>2.9000000000000004</v>
      </c>
      <c r="J1052">
        <v>2</v>
      </c>
      <c r="K1052">
        <v>34</v>
      </c>
      <c r="L1052">
        <v>0</v>
      </c>
    </row>
    <row r="1053" spans="1:12">
      <c r="A1053" t="s">
        <v>11</v>
      </c>
      <c r="B1053" s="1">
        <v>43911</v>
      </c>
      <c r="C1053">
        <v>2</v>
      </c>
      <c r="D1053" s="11">
        <f t="shared" si="80"/>
        <v>9.8636749573645268</v>
      </c>
      <c r="E1053" s="11">
        <f t="shared" si="81"/>
        <v>15.297785069729287</v>
      </c>
      <c r="F1053" s="11">
        <f t="shared" si="82"/>
        <v>4.404336141183788</v>
      </c>
      <c r="G1053" s="11">
        <f t="shared" si="83"/>
        <v>10.832534714839252</v>
      </c>
      <c r="H1053" s="11">
        <f t="shared" si="84"/>
        <v>7.2266405629772494</v>
      </c>
      <c r="I1053">
        <v>2.9000000000000004</v>
      </c>
      <c r="J1053">
        <v>3</v>
      </c>
      <c r="K1053">
        <v>32</v>
      </c>
      <c r="L1053">
        <v>0</v>
      </c>
    </row>
    <row r="1054" spans="1:12">
      <c r="A1054" t="s">
        <v>11</v>
      </c>
      <c r="B1054" s="1">
        <v>43910</v>
      </c>
      <c r="C1054">
        <v>2</v>
      </c>
      <c r="D1054" s="11">
        <f t="shared" si="80"/>
        <v>8.1975136469988978</v>
      </c>
      <c r="E1054" s="11">
        <f t="shared" si="81"/>
        <v>12.713699753896638</v>
      </c>
      <c r="F1054" s="11">
        <f t="shared" si="82"/>
        <v>3.6603604416594995</v>
      </c>
      <c r="G1054" s="11">
        <f t="shared" si="83"/>
        <v>9.0027146616569453</v>
      </c>
      <c r="H1054" s="11">
        <f t="shared" si="84"/>
        <v>6.0059242516635249</v>
      </c>
      <c r="I1054">
        <v>2.9000000000000004</v>
      </c>
      <c r="J1054">
        <v>3</v>
      </c>
      <c r="K1054">
        <v>29</v>
      </c>
      <c r="L1054">
        <v>0</v>
      </c>
    </row>
    <row r="1055" spans="1:12">
      <c r="A1055" t="s">
        <v>11</v>
      </c>
      <c r="B1055" s="1">
        <v>43909</v>
      </c>
      <c r="C1055">
        <v>2</v>
      </c>
      <c r="D1055" s="11">
        <f t="shared" si="80"/>
        <v>6.5979987890478924</v>
      </c>
      <c r="E1055" s="11">
        <f t="shared" si="81"/>
        <v>10.232977850697294</v>
      </c>
      <c r="F1055" s="11">
        <f t="shared" si="82"/>
        <v>2.9461437701161826</v>
      </c>
      <c r="G1055" s="11">
        <f t="shared" si="83"/>
        <v>7.2460874106019322</v>
      </c>
      <c r="H1055" s="11">
        <f t="shared" si="84"/>
        <v>4.8340365928023497</v>
      </c>
      <c r="I1055">
        <v>2.9000000000000004</v>
      </c>
      <c r="J1055">
        <v>1</v>
      </c>
      <c r="K1055">
        <v>26</v>
      </c>
      <c r="L1055">
        <v>0</v>
      </c>
    </row>
    <row r="1056" spans="1:12">
      <c r="A1056" t="s">
        <v>11</v>
      </c>
      <c r="B1056" s="1">
        <v>43908</v>
      </c>
      <c r="C1056">
        <v>2</v>
      </c>
      <c r="D1056" s="11">
        <f t="shared" si="80"/>
        <v>5.265069740755389</v>
      </c>
      <c r="E1056" s="11">
        <f t="shared" si="81"/>
        <v>8.1657095980311727</v>
      </c>
      <c r="F1056" s="11">
        <f t="shared" si="82"/>
        <v>2.3509632104967517</v>
      </c>
      <c r="G1056" s="11">
        <f t="shared" si="83"/>
        <v>5.7822313680560873</v>
      </c>
      <c r="H1056" s="11">
        <f t="shared" si="84"/>
        <v>3.8574635437513698</v>
      </c>
      <c r="I1056">
        <v>2.9000000000000004</v>
      </c>
      <c r="J1056">
        <v>1</v>
      </c>
      <c r="K1056">
        <v>25</v>
      </c>
      <c r="L1056">
        <v>0</v>
      </c>
    </row>
    <row r="1057" spans="1:12">
      <c r="A1057" t="s">
        <v>11</v>
      </c>
      <c r="B1057" s="1">
        <v>43907</v>
      </c>
      <c r="C1057">
        <v>2</v>
      </c>
      <c r="D1057" s="11">
        <f t="shared" si="80"/>
        <v>4.487527795918095</v>
      </c>
      <c r="E1057" s="11">
        <f t="shared" si="81"/>
        <v>6.9598031173092698</v>
      </c>
      <c r="F1057" s="11">
        <f t="shared" si="82"/>
        <v>2.0037745507187505</v>
      </c>
      <c r="G1057" s="11">
        <f t="shared" si="83"/>
        <v>4.9283153432376778</v>
      </c>
      <c r="H1057" s="11">
        <f t="shared" si="84"/>
        <v>3.2877959318049648</v>
      </c>
      <c r="I1057">
        <v>2.9000000000000004</v>
      </c>
      <c r="J1057">
        <v>20</v>
      </c>
      <c r="K1057">
        <v>24</v>
      </c>
      <c r="L1057">
        <v>0</v>
      </c>
    </row>
    <row r="1058" spans="1:12">
      <c r="A1058" t="s">
        <v>11</v>
      </c>
      <c r="B1058" s="1">
        <v>43906</v>
      </c>
      <c r="C1058">
        <v>2</v>
      </c>
      <c r="D1058" s="11">
        <f t="shared" si="80"/>
        <v>3.6655548828043849</v>
      </c>
      <c r="E1058" s="11">
        <f t="shared" si="81"/>
        <v>5.6849876948318299</v>
      </c>
      <c r="F1058" s="11">
        <f t="shared" si="82"/>
        <v>1.6367465389534348</v>
      </c>
      <c r="G1058" s="11">
        <f t="shared" si="83"/>
        <v>4.0256041170010732</v>
      </c>
      <c r="H1058" s="11">
        <f t="shared" si="84"/>
        <v>2.6855758848901941</v>
      </c>
      <c r="I1058">
        <v>2.9000000000000004</v>
      </c>
      <c r="J1058">
        <v>1</v>
      </c>
      <c r="K1058">
        <v>4</v>
      </c>
      <c r="L1058">
        <v>0</v>
      </c>
    </row>
    <row r="1059" spans="1:12">
      <c r="A1059" t="s">
        <v>11</v>
      </c>
      <c r="B1059" s="1">
        <v>43905</v>
      </c>
      <c r="C1059">
        <v>2</v>
      </c>
      <c r="D1059" s="11">
        <f t="shared" si="80"/>
        <v>2.9102284221052996</v>
      </c>
      <c r="E1059" s="11">
        <f t="shared" si="81"/>
        <v>4.5135356849876951</v>
      </c>
      <c r="F1059" s="11">
        <f t="shared" si="82"/>
        <v>1.2994775551690907</v>
      </c>
      <c r="G1059" s="11">
        <f t="shared" si="83"/>
        <v>3.1960856928917614</v>
      </c>
      <c r="H1059" s="11">
        <f t="shared" si="84"/>
        <v>2.1321844904279725</v>
      </c>
      <c r="I1059">
        <v>2.9000000000000004</v>
      </c>
      <c r="J1059">
        <v>0</v>
      </c>
      <c r="K1059">
        <v>3</v>
      </c>
      <c r="L1059">
        <v>0</v>
      </c>
    </row>
    <row r="1060" spans="1:12">
      <c r="A1060" t="s">
        <v>11</v>
      </c>
      <c r="B1060" s="1">
        <v>43904</v>
      </c>
      <c r="C1060">
        <v>2</v>
      </c>
      <c r="D1060" s="11">
        <f t="shared" si="80"/>
        <v>2.2659793820972562</v>
      </c>
      <c r="E1060" s="11">
        <f t="shared" si="81"/>
        <v>3.5143560295324039</v>
      </c>
      <c r="F1060" s="11">
        <f t="shared" si="82"/>
        <v>1.0118069513530323</v>
      </c>
      <c r="G1060" s="11">
        <f t="shared" si="83"/>
        <v>2.4885552723279365</v>
      </c>
      <c r="H1060" s="11">
        <f t="shared" si="84"/>
        <v>1.6601741833866654</v>
      </c>
      <c r="I1060">
        <v>2.9000000000000004</v>
      </c>
      <c r="J1060">
        <v>1</v>
      </c>
      <c r="K1060">
        <v>3</v>
      </c>
      <c r="L1060">
        <v>1</v>
      </c>
    </row>
    <row r="1061" spans="1:12">
      <c r="A1061" t="s">
        <v>11</v>
      </c>
      <c r="B1061" s="1">
        <v>43903</v>
      </c>
      <c r="C1061">
        <v>1</v>
      </c>
      <c r="D1061" s="11">
        <f t="shared" si="80"/>
        <v>1.8438851834712966</v>
      </c>
      <c r="E1061" s="11">
        <f t="shared" si="81"/>
        <v>2.859721082854799</v>
      </c>
      <c r="F1061" s="11">
        <f t="shared" si="82"/>
        <v>0.82333310747354593</v>
      </c>
      <c r="G1061" s="11">
        <f t="shared" si="83"/>
        <v>2.0250008588550856</v>
      </c>
      <c r="H1061" s="11">
        <f t="shared" si="84"/>
        <v>1.3509260511871886</v>
      </c>
      <c r="I1061">
        <v>1.4000000000000001</v>
      </c>
      <c r="J1061">
        <v>0</v>
      </c>
      <c r="K1061">
        <v>2</v>
      </c>
      <c r="L1061">
        <v>0</v>
      </c>
    </row>
    <row r="1062" spans="1:12">
      <c r="A1062" t="s">
        <v>11</v>
      </c>
      <c r="B1062" s="1">
        <v>43902</v>
      </c>
      <c r="C1062">
        <v>1</v>
      </c>
      <c r="D1062" s="11">
        <f t="shared" si="80"/>
        <v>1.24406711173967</v>
      </c>
      <c r="E1062" s="11">
        <f t="shared" si="81"/>
        <v>1.9294503691550453</v>
      </c>
      <c r="F1062" s="11">
        <f t="shared" si="82"/>
        <v>0.55550185564480214</v>
      </c>
      <c r="G1062" s="11">
        <f t="shared" si="83"/>
        <v>1.3662656397094552</v>
      </c>
      <c r="H1062" s="11">
        <f t="shared" si="84"/>
        <v>0.91146817911424771</v>
      </c>
      <c r="I1062">
        <v>1.4000000000000001</v>
      </c>
      <c r="J1062">
        <v>0</v>
      </c>
      <c r="K1062">
        <v>2</v>
      </c>
      <c r="L1062">
        <v>0</v>
      </c>
    </row>
    <row r="1063" spans="1:12">
      <c r="A1063" t="s">
        <v>11</v>
      </c>
      <c r="B1063" s="1">
        <v>43901</v>
      </c>
      <c r="C1063">
        <v>1</v>
      </c>
      <c r="D1063" s="11">
        <f t="shared" si="80"/>
        <v>0.71089549242266858</v>
      </c>
      <c r="E1063" s="11">
        <f t="shared" si="81"/>
        <v>1.1025430680885973</v>
      </c>
      <c r="F1063" s="11">
        <f t="shared" si="82"/>
        <v>0.31742963179702977</v>
      </c>
      <c r="G1063" s="11">
        <f t="shared" si="83"/>
        <v>0.78072322269111727</v>
      </c>
      <c r="H1063" s="11">
        <f t="shared" si="84"/>
        <v>0.52083895949385584</v>
      </c>
      <c r="I1063">
        <v>1.4000000000000001</v>
      </c>
      <c r="J1063">
        <v>2</v>
      </c>
      <c r="K1063">
        <v>2</v>
      </c>
      <c r="L1063">
        <v>1</v>
      </c>
    </row>
    <row r="1064" spans="1:12">
      <c r="A1064" t="s">
        <v>11</v>
      </c>
      <c r="B1064" s="1">
        <v>43900</v>
      </c>
      <c r="C1064">
        <v>0</v>
      </c>
      <c r="D1064" s="11">
        <f t="shared" si="80"/>
        <v>0.39987871448775109</v>
      </c>
      <c r="E1064" s="11">
        <f t="shared" si="81"/>
        <v>0.62018047579983593</v>
      </c>
      <c r="F1064" s="11">
        <f t="shared" si="82"/>
        <v>0.17855416788582923</v>
      </c>
      <c r="G1064" s="11">
        <f t="shared" si="83"/>
        <v>0.43915681276375346</v>
      </c>
      <c r="H1064" s="11">
        <f t="shared" si="84"/>
        <v>0.29297191471529394</v>
      </c>
      <c r="I1064">
        <v>0</v>
      </c>
      <c r="J1064">
        <v>0</v>
      </c>
      <c r="K1064">
        <v>0</v>
      </c>
      <c r="L1064">
        <v>0</v>
      </c>
    </row>
    <row r="1065" spans="1:12">
      <c r="A1065" t="s">
        <v>11</v>
      </c>
      <c r="B1065" s="1">
        <v>43899</v>
      </c>
      <c r="C1065">
        <v>0</v>
      </c>
      <c r="D1065" s="11">
        <f t="shared" si="80"/>
        <v>0.15550838896745875</v>
      </c>
      <c r="E1065" s="11">
        <f t="shared" si="81"/>
        <v>0.24118129614438066</v>
      </c>
      <c r="F1065" s="11">
        <f t="shared" si="82"/>
        <v>6.9437731955600268E-2</v>
      </c>
      <c r="G1065" s="11">
        <f t="shared" si="83"/>
        <v>0.17078320496368191</v>
      </c>
      <c r="H1065" s="11">
        <f t="shared" si="84"/>
        <v>0.11393352238928096</v>
      </c>
      <c r="I1065">
        <v>0</v>
      </c>
      <c r="J1065">
        <v>0</v>
      </c>
      <c r="K1065">
        <v>0</v>
      </c>
      <c r="L1065">
        <v>0</v>
      </c>
    </row>
    <row r="1066" spans="1:12">
      <c r="A1066" t="s">
        <v>11</v>
      </c>
      <c r="B1066" s="1">
        <v>43898</v>
      </c>
      <c r="C1066">
        <v>0</v>
      </c>
      <c r="D1066" s="11">
        <f t="shared" si="80"/>
        <v>8.8861936552833573E-2</v>
      </c>
      <c r="E1066" s="11">
        <f t="shared" si="81"/>
        <v>0.13781788351107466</v>
      </c>
      <c r="F1066" s="11">
        <f t="shared" si="82"/>
        <v>3.9678703974628721E-2</v>
      </c>
      <c r="G1066" s="11">
        <f t="shared" si="83"/>
        <v>9.7590402836389659E-2</v>
      </c>
      <c r="H1066" s="11">
        <f t="shared" si="84"/>
        <v>6.5104869936731979E-2</v>
      </c>
      <c r="I1066">
        <v>0</v>
      </c>
      <c r="J1066">
        <v>0</v>
      </c>
      <c r="K1066">
        <v>0</v>
      </c>
      <c r="L1066">
        <v>0</v>
      </c>
    </row>
    <row r="1067" spans="1:12">
      <c r="A1067" t="s">
        <v>11</v>
      </c>
      <c r="B1067" s="1">
        <v>43897</v>
      </c>
      <c r="C1067">
        <v>0</v>
      </c>
      <c r="D1067" s="11">
        <f t="shared" si="80"/>
        <v>8.8861936552833573E-2</v>
      </c>
      <c r="E1067" s="11">
        <f t="shared" si="81"/>
        <v>0.13781788351107466</v>
      </c>
      <c r="F1067" s="11">
        <f t="shared" si="82"/>
        <v>3.9678703974628721E-2</v>
      </c>
      <c r="G1067" s="11">
        <f t="shared" si="83"/>
        <v>9.7590402836389659E-2</v>
      </c>
      <c r="H1067" s="11">
        <f t="shared" si="84"/>
        <v>6.5104869936731979E-2</v>
      </c>
      <c r="I1067">
        <v>0</v>
      </c>
      <c r="J1067">
        <v>0</v>
      </c>
      <c r="K1067">
        <v>0</v>
      </c>
      <c r="L1067">
        <v>0</v>
      </c>
    </row>
    <row r="1068" spans="1:12">
      <c r="A1068" t="s">
        <v>11</v>
      </c>
      <c r="B1068" s="1">
        <v>43896</v>
      </c>
      <c r="C1068">
        <v>0</v>
      </c>
      <c r="D1068" s="11">
        <f t="shared" si="80"/>
        <v>4.4430968276416787E-2</v>
      </c>
      <c r="E1068" s="11">
        <f t="shared" si="81"/>
        <v>6.8908941755537328E-2</v>
      </c>
      <c r="F1068" s="11">
        <f t="shared" si="82"/>
        <v>1.983935198731436E-2</v>
      </c>
      <c r="G1068" s="11">
        <f t="shared" si="83"/>
        <v>4.8795201418194829E-2</v>
      </c>
      <c r="H1068" s="11">
        <f t="shared" si="84"/>
        <v>3.255243496836599E-2</v>
      </c>
      <c r="I1068">
        <v>0</v>
      </c>
      <c r="J1068">
        <v>0</v>
      </c>
      <c r="K1068">
        <v>0</v>
      </c>
      <c r="L1068">
        <v>0</v>
      </c>
    </row>
    <row r="1069" spans="1:12">
      <c r="A1069" t="s">
        <v>11</v>
      </c>
      <c r="B1069" s="1">
        <v>43895</v>
      </c>
      <c r="C1069">
        <v>0</v>
      </c>
      <c r="D1069" s="11">
        <f t="shared" si="80"/>
        <v>4.4430968276416787E-2</v>
      </c>
      <c r="E1069" s="11">
        <f t="shared" si="81"/>
        <v>6.8908941755537328E-2</v>
      </c>
      <c r="F1069" s="11">
        <f t="shared" si="82"/>
        <v>1.983935198731436E-2</v>
      </c>
      <c r="G1069" s="11">
        <f t="shared" si="83"/>
        <v>4.8795201418194829E-2</v>
      </c>
      <c r="H1069" s="11">
        <f t="shared" si="84"/>
        <v>3.255243496836599E-2</v>
      </c>
      <c r="I1069">
        <v>0</v>
      </c>
      <c r="J1069">
        <v>0</v>
      </c>
      <c r="K1069">
        <v>0</v>
      </c>
      <c r="L1069">
        <v>0</v>
      </c>
    </row>
    <row r="1070" spans="1:12">
      <c r="A1070" t="s">
        <v>11</v>
      </c>
      <c r="B1070" s="1">
        <v>43894</v>
      </c>
      <c r="C1070">
        <v>0</v>
      </c>
      <c r="D1070" s="11">
        <f t="shared" si="80"/>
        <v>4.4430968276416787E-2</v>
      </c>
      <c r="E1070" s="11">
        <f t="shared" si="81"/>
        <v>6.8908941755537328E-2</v>
      </c>
      <c r="F1070" s="11">
        <f t="shared" si="82"/>
        <v>1.983935198731436E-2</v>
      </c>
      <c r="G1070" s="11">
        <f t="shared" si="83"/>
        <v>4.8795201418194829E-2</v>
      </c>
      <c r="H1070" s="11">
        <f t="shared" si="84"/>
        <v>3.255243496836599E-2</v>
      </c>
      <c r="I1070">
        <v>0</v>
      </c>
      <c r="J1070">
        <v>0</v>
      </c>
      <c r="K1070">
        <v>0</v>
      </c>
      <c r="L1070">
        <v>0</v>
      </c>
    </row>
    <row r="1071" spans="1:12">
      <c r="A1071" t="s">
        <v>11</v>
      </c>
      <c r="B1071" s="1">
        <v>43893</v>
      </c>
      <c r="C1071">
        <v>0</v>
      </c>
      <c r="D1071" s="11">
        <f t="shared" si="80"/>
        <v>2.2215484138208393E-2</v>
      </c>
      <c r="E1071" s="11">
        <f t="shared" si="81"/>
        <v>3.4454470877768664E-2</v>
      </c>
      <c r="F1071" s="11">
        <f t="shared" si="82"/>
        <v>9.9196759936571802E-3</v>
      </c>
      <c r="G1071" s="11">
        <f t="shared" si="83"/>
        <v>2.4397600709097415E-2</v>
      </c>
      <c r="H1071" s="11">
        <f t="shared" si="84"/>
        <v>1.6276217484182995E-2</v>
      </c>
      <c r="I1071">
        <v>0</v>
      </c>
      <c r="J1071">
        <v>0</v>
      </c>
      <c r="K1071">
        <v>0</v>
      </c>
      <c r="L1071">
        <v>0</v>
      </c>
    </row>
    <row r="1072" spans="1:12">
      <c r="A1072" t="s">
        <v>11</v>
      </c>
      <c r="B1072" s="1">
        <v>43892</v>
      </c>
      <c r="C1072">
        <v>0</v>
      </c>
      <c r="D1072" s="11">
        <f t="shared" si="80"/>
        <v>2.2215484138208393E-2</v>
      </c>
      <c r="E1072" s="11">
        <f t="shared" si="81"/>
        <v>3.4454470877768664E-2</v>
      </c>
      <c r="F1072" s="11">
        <f t="shared" si="82"/>
        <v>9.9196759936571802E-3</v>
      </c>
      <c r="G1072" s="11">
        <f t="shared" si="83"/>
        <v>2.4397600709097415E-2</v>
      </c>
      <c r="H1072" s="11">
        <f t="shared" si="84"/>
        <v>1.6276217484182995E-2</v>
      </c>
      <c r="I1072">
        <v>0</v>
      </c>
      <c r="J1072">
        <v>0</v>
      </c>
      <c r="K1072">
        <v>0</v>
      </c>
      <c r="L1072">
        <v>0</v>
      </c>
    </row>
    <row r="1073" spans="1:12">
      <c r="A1073" t="s">
        <v>11</v>
      </c>
      <c r="B1073" s="1">
        <v>43891</v>
      </c>
      <c r="C1073">
        <v>0</v>
      </c>
      <c r="D1073" s="11">
        <f t="shared" si="80"/>
        <v>2.2215484138208393E-2</v>
      </c>
      <c r="E1073" s="11">
        <f t="shared" si="81"/>
        <v>3.4454470877768664E-2</v>
      </c>
      <c r="F1073" s="11">
        <f t="shared" si="82"/>
        <v>9.9196759936571802E-3</v>
      </c>
      <c r="G1073" s="11">
        <f t="shared" si="83"/>
        <v>2.4397600709097415E-2</v>
      </c>
      <c r="H1073" s="11">
        <f t="shared" si="84"/>
        <v>1.6276217484182995E-2</v>
      </c>
      <c r="I1073">
        <v>0</v>
      </c>
      <c r="J1073">
        <v>0</v>
      </c>
      <c r="K1073">
        <v>0</v>
      </c>
      <c r="L1073">
        <v>0</v>
      </c>
    </row>
    <row r="1074" spans="1:12">
      <c r="A1074" t="s">
        <v>11</v>
      </c>
      <c r="B1074" s="1">
        <v>43890</v>
      </c>
      <c r="C1074">
        <v>0</v>
      </c>
      <c r="D1074" s="11">
        <f t="shared" si="80"/>
        <v>2.2215484138208393E-2</v>
      </c>
      <c r="E1074" s="11">
        <f t="shared" si="81"/>
        <v>3.4454470877768664E-2</v>
      </c>
      <c r="F1074" s="11">
        <f t="shared" si="82"/>
        <v>9.9196759936571802E-3</v>
      </c>
      <c r="G1074" s="11">
        <f t="shared" si="83"/>
        <v>2.4397600709097415E-2</v>
      </c>
      <c r="H1074" s="11">
        <f t="shared" si="84"/>
        <v>1.6276217484182995E-2</v>
      </c>
      <c r="I1074">
        <v>0</v>
      </c>
      <c r="J1074">
        <v>0</v>
      </c>
      <c r="K1074">
        <v>0</v>
      </c>
      <c r="L1074">
        <v>0</v>
      </c>
    </row>
    <row r="1075" spans="1:12">
      <c r="A1075" t="s">
        <v>11</v>
      </c>
      <c r="B1075" s="1">
        <v>43889</v>
      </c>
      <c r="C1075">
        <v>0</v>
      </c>
      <c r="D1075" s="11">
        <f t="shared" si="80"/>
        <v>2.2215484138208393E-2</v>
      </c>
      <c r="E1075" s="11">
        <f t="shared" si="81"/>
        <v>3.4454470877768664E-2</v>
      </c>
      <c r="F1075" s="11">
        <f t="shared" si="82"/>
        <v>9.9196759936571802E-3</v>
      </c>
      <c r="G1075" s="11">
        <f t="shared" si="83"/>
        <v>2.4397600709097415E-2</v>
      </c>
      <c r="H1075" s="11">
        <f t="shared" si="84"/>
        <v>1.6276217484182995E-2</v>
      </c>
      <c r="I1075">
        <v>0</v>
      </c>
      <c r="J1075">
        <v>0</v>
      </c>
      <c r="K1075">
        <v>0</v>
      </c>
      <c r="L1075">
        <v>0</v>
      </c>
    </row>
    <row r="1076" spans="1:12">
      <c r="A1076" t="s">
        <v>11</v>
      </c>
      <c r="B1076" s="1">
        <v>43888</v>
      </c>
      <c r="C1076">
        <v>0</v>
      </c>
      <c r="D1076" s="11">
        <f t="shared" si="80"/>
        <v>2.2215484138208393E-2</v>
      </c>
      <c r="E1076" s="11">
        <f t="shared" si="81"/>
        <v>3.4454470877768664E-2</v>
      </c>
      <c r="F1076" s="11">
        <f t="shared" si="82"/>
        <v>9.9196759936571802E-3</v>
      </c>
      <c r="G1076" s="11">
        <f t="shared" si="83"/>
        <v>2.4397600709097415E-2</v>
      </c>
      <c r="H1076" s="11">
        <f t="shared" si="84"/>
        <v>1.6276217484182995E-2</v>
      </c>
      <c r="I1076">
        <v>0</v>
      </c>
      <c r="J1076">
        <v>0</v>
      </c>
      <c r="K1076">
        <v>0</v>
      </c>
      <c r="L1076">
        <v>0</v>
      </c>
    </row>
    <row r="1077" spans="1:12">
      <c r="A1077" t="s">
        <v>11</v>
      </c>
      <c r="B1077" s="1">
        <v>43887</v>
      </c>
      <c r="C1077">
        <v>0</v>
      </c>
      <c r="D1077" s="11">
        <f t="shared" si="80"/>
        <v>0</v>
      </c>
      <c r="E1077" s="11">
        <f t="shared" si="81"/>
        <v>0</v>
      </c>
      <c r="F1077" s="11">
        <f t="shared" si="82"/>
        <v>0</v>
      </c>
      <c r="G1077" s="11">
        <f t="shared" si="83"/>
        <v>0</v>
      </c>
      <c r="H1077" s="11">
        <f t="shared" si="84"/>
        <v>0</v>
      </c>
      <c r="I1077">
        <v>0</v>
      </c>
      <c r="J1077">
        <v>0</v>
      </c>
      <c r="K1077">
        <v>0</v>
      </c>
      <c r="L1077">
        <v>0</v>
      </c>
    </row>
    <row r="1078" spans="1:12">
      <c r="A1078" t="s">
        <v>11</v>
      </c>
      <c r="B1078" s="1">
        <v>43886</v>
      </c>
      <c r="C1078">
        <v>0</v>
      </c>
      <c r="D1078" s="11">
        <f t="shared" si="80"/>
        <v>0</v>
      </c>
      <c r="E1078" s="11">
        <f t="shared" si="81"/>
        <v>0</v>
      </c>
      <c r="F1078" s="11">
        <f t="shared" si="82"/>
        <v>0</v>
      </c>
      <c r="G1078" s="11">
        <f t="shared" si="83"/>
        <v>0</v>
      </c>
      <c r="H1078" s="11">
        <f t="shared" si="84"/>
        <v>0</v>
      </c>
      <c r="I1078">
        <v>0</v>
      </c>
      <c r="J1078">
        <v>0</v>
      </c>
      <c r="K1078">
        <v>0</v>
      </c>
      <c r="L1078">
        <v>0</v>
      </c>
    </row>
    <row r="1079" spans="1:12">
      <c r="A1079" t="s">
        <v>11</v>
      </c>
      <c r="B1079" s="1">
        <v>43885</v>
      </c>
      <c r="C1079">
        <v>0</v>
      </c>
      <c r="D1079" s="11">
        <f t="shared" si="80"/>
        <v>0</v>
      </c>
      <c r="E1079" s="11">
        <f t="shared" si="81"/>
        <v>0</v>
      </c>
      <c r="F1079" s="11">
        <f t="shared" si="82"/>
        <v>0</v>
      </c>
      <c r="G1079" s="11">
        <f t="shared" si="83"/>
        <v>0</v>
      </c>
      <c r="H1079" s="11">
        <f t="shared" si="84"/>
        <v>0</v>
      </c>
      <c r="I1079">
        <v>0</v>
      </c>
      <c r="J1079">
        <v>0</v>
      </c>
      <c r="K1079">
        <v>0</v>
      </c>
      <c r="L1079">
        <v>0</v>
      </c>
    </row>
    <row r="1080" spans="1:12">
      <c r="A1080" t="s">
        <v>11</v>
      </c>
      <c r="B1080" s="1">
        <v>43884</v>
      </c>
      <c r="C1080">
        <v>0</v>
      </c>
      <c r="D1080" s="11">
        <f t="shared" si="80"/>
        <v>0</v>
      </c>
      <c r="E1080" s="11">
        <f t="shared" si="81"/>
        <v>0</v>
      </c>
      <c r="F1080" s="11">
        <f t="shared" si="82"/>
        <v>0</v>
      </c>
      <c r="G1080" s="11">
        <f t="shared" si="83"/>
        <v>0</v>
      </c>
      <c r="H1080" s="11">
        <f t="shared" si="84"/>
        <v>0</v>
      </c>
      <c r="I1080">
        <v>0</v>
      </c>
      <c r="J1080">
        <v>0</v>
      </c>
      <c r="K1080">
        <v>0</v>
      </c>
      <c r="L1080">
        <v>0</v>
      </c>
    </row>
    <row r="1081" spans="1:12">
      <c r="A1081" t="s">
        <v>11</v>
      </c>
      <c r="B1081" s="1">
        <v>43883</v>
      </c>
      <c r="C1081">
        <v>0</v>
      </c>
      <c r="D1081" s="11">
        <f t="shared" si="80"/>
        <v>0</v>
      </c>
      <c r="E1081" s="11">
        <f t="shared" si="81"/>
        <v>0</v>
      </c>
      <c r="F1081" s="11">
        <f t="shared" si="82"/>
        <v>0</v>
      </c>
      <c r="G1081" s="11">
        <f t="shared" si="83"/>
        <v>0</v>
      </c>
      <c r="H1081" s="11">
        <f t="shared" si="84"/>
        <v>0</v>
      </c>
      <c r="I1081">
        <v>0</v>
      </c>
      <c r="J1081">
        <v>0</v>
      </c>
      <c r="K1081">
        <v>0</v>
      </c>
      <c r="L1081">
        <v>0</v>
      </c>
    </row>
    <row r="1082" spans="1:12">
      <c r="A1082" t="s">
        <v>11</v>
      </c>
      <c r="B1082" s="1">
        <v>43882</v>
      </c>
      <c r="C1082">
        <v>0</v>
      </c>
      <c r="D1082" s="11">
        <f t="shared" si="80"/>
        <v>0</v>
      </c>
      <c r="E1082" s="11">
        <f t="shared" si="81"/>
        <v>0</v>
      </c>
      <c r="F1082" s="11">
        <f t="shared" si="82"/>
        <v>0</v>
      </c>
      <c r="G1082" s="11">
        <f t="shared" si="83"/>
        <v>0</v>
      </c>
      <c r="H1082" s="11">
        <f t="shared" si="84"/>
        <v>0</v>
      </c>
      <c r="I1082">
        <v>0</v>
      </c>
      <c r="J1082">
        <v>0</v>
      </c>
      <c r="K1082">
        <v>0</v>
      </c>
      <c r="L1082">
        <v>0</v>
      </c>
    </row>
    <row r="1083" spans="1:12">
      <c r="A1083" t="s">
        <v>11</v>
      </c>
      <c r="B1083" s="1">
        <v>43881</v>
      </c>
      <c r="C1083">
        <v>0</v>
      </c>
      <c r="D1083" s="11">
        <f t="shared" si="80"/>
        <v>0</v>
      </c>
      <c r="E1083" s="11">
        <f t="shared" si="81"/>
        <v>0</v>
      </c>
      <c r="F1083" s="11">
        <f t="shared" si="82"/>
        <v>0</v>
      </c>
      <c r="G1083" s="11">
        <f t="shared" si="83"/>
        <v>0</v>
      </c>
      <c r="H1083" s="11">
        <f t="shared" si="84"/>
        <v>0</v>
      </c>
      <c r="I1083">
        <v>0</v>
      </c>
      <c r="J1083">
        <v>0</v>
      </c>
      <c r="K1083">
        <v>0</v>
      </c>
      <c r="L1083">
        <v>0</v>
      </c>
    </row>
    <row r="1084" spans="1:12">
      <c r="A1084" t="s">
        <v>11</v>
      </c>
      <c r="B1084" s="1">
        <v>43880</v>
      </c>
      <c r="C1084">
        <v>0</v>
      </c>
      <c r="D1084" s="11">
        <f t="shared" si="80"/>
        <v>0</v>
      </c>
      <c r="E1084" s="11">
        <f t="shared" si="81"/>
        <v>0</v>
      </c>
      <c r="F1084" s="11">
        <f t="shared" si="82"/>
        <v>0</v>
      </c>
      <c r="G1084" s="11">
        <f t="shared" si="83"/>
        <v>0</v>
      </c>
      <c r="H1084" s="11">
        <f t="shared" si="84"/>
        <v>0</v>
      </c>
      <c r="I1084">
        <v>0</v>
      </c>
      <c r="J1084">
        <v>0</v>
      </c>
      <c r="K1084">
        <v>0</v>
      </c>
      <c r="L1084">
        <v>0</v>
      </c>
    </row>
    <row r="1085" spans="1:12">
      <c r="A1085" t="s">
        <v>11</v>
      </c>
      <c r="B1085" s="1">
        <v>43879</v>
      </c>
      <c r="C1085">
        <v>0</v>
      </c>
      <c r="D1085" s="11">
        <f t="shared" si="80"/>
        <v>0</v>
      </c>
      <c r="E1085" s="11">
        <f t="shared" si="81"/>
        <v>0</v>
      </c>
      <c r="F1085" s="11">
        <f t="shared" si="82"/>
        <v>0</v>
      </c>
      <c r="G1085" s="11">
        <f t="shared" si="83"/>
        <v>0</v>
      </c>
      <c r="H1085" s="11">
        <f t="shared" si="84"/>
        <v>0</v>
      </c>
      <c r="I1085">
        <v>0</v>
      </c>
      <c r="J1085">
        <v>0</v>
      </c>
      <c r="K1085">
        <v>0</v>
      </c>
      <c r="L1085">
        <v>0</v>
      </c>
    </row>
    <row r="1086" spans="1:12">
      <c r="A1086" t="s">
        <v>11</v>
      </c>
      <c r="B1086" s="1">
        <v>43878</v>
      </c>
      <c r="C1086">
        <v>0</v>
      </c>
      <c r="D1086" s="11">
        <f t="shared" si="80"/>
        <v>0</v>
      </c>
      <c r="E1086" s="11">
        <f t="shared" si="81"/>
        <v>0</v>
      </c>
      <c r="F1086" s="11">
        <f t="shared" si="82"/>
        <v>0</v>
      </c>
      <c r="G1086" s="11">
        <f t="shared" si="83"/>
        <v>0</v>
      </c>
      <c r="H1086" s="11">
        <f t="shared" si="84"/>
        <v>0</v>
      </c>
      <c r="I1086">
        <v>0</v>
      </c>
      <c r="J1086">
        <v>0</v>
      </c>
      <c r="K1086">
        <v>0</v>
      </c>
      <c r="L1086">
        <v>0</v>
      </c>
    </row>
    <row r="1087" spans="1:12">
      <c r="A1087" t="s">
        <v>11</v>
      </c>
      <c r="B1087" s="1">
        <v>43877</v>
      </c>
      <c r="C1087">
        <v>0</v>
      </c>
      <c r="D1087" s="11">
        <f t="shared" si="80"/>
        <v>0</v>
      </c>
      <c r="E1087" s="11">
        <f t="shared" si="81"/>
        <v>0</v>
      </c>
      <c r="F1087" s="11">
        <f t="shared" si="82"/>
        <v>0</v>
      </c>
      <c r="G1087" s="11">
        <f t="shared" si="83"/>
        <v>0</v>
      </c>
      <c r="H1087" s="11">
        <f t="shared" si="84"/>
        <v>0</v>
      </c>
      <c r="I1087">
        <v>0</v>
      </c>
      <c r="J1087">
        <v>0</v>
      </c>
      <c r="K1087">
        <v>0</v>
      </c>
      <c r="L1087">
        <v>0</v>
      </c>
    </row>
    <row r="1088" spans="1:12">
      <c r="A1088" t="s">
        <v>11</v>
      </c>
      <c r="B1088" s="1">
        <v>43876</v>
      </c>
      <c r="C1088">
        <v>0</v>
      </c>
      <c r="D1088" s="11">
        <f t="shared" si="80"/>
        <v>0</v>
      </c>
      <c r="E1088" s="11">
        <f t="shared" si="81"/>
        <v>0</v>
      </c>
      <c r="F1088" s="11">
        <f t="shared" si="82"/>
        <v>0</v>
      </c>
      <c r="G1088" s="11">
        <f t="shared" si="83"/>
        <v>0</v>
      </c>
      <c r="H1088" s="11">
        <f t="shared" si="84"/>
        <v>0</v>
      </c>
      <c r="I1088">
        <v>0</v>
      </c>
      <c r="J1088">
        <v>0</v>
      </c>
      <c r="K1088">
        <v>0</v>
      </c>
      <c r="L1088">
        <v>0</v>
      </c>
    </row>
    <row r="1089" spans="1:12">
      <c r="A1089" t="s">
        <v>11</v>
      </c>
      <c r="B1089" s="1">
        <v>43875</v>
      </c>
      <c r="C1089">
        <v>0</v>
      </c>
      <c r="D1089" s="11">
        <f t="shared" si="80"/>
        <v>0</v>
      </c>
      <c r="E1089" s="11">
        <f t="shared" si="81"/>
        <v>0</v>
      </c>
      <c r="F1089" s="11">
        <f t="shared" si="82"/>
        <v>0</v>
      </c>
      <c r="G1089" s="11">
        <f t="shared" si="83"/>
        <v>0</v>
      </c>
      <c r="H1089" s="11">
        <f t="shared" si="84"/>
        <v>0</v>
      </c>
      <c r="I1089">
        <v>0</v>
      </c>
      <c r="J1089">
        <v>0</v>
      </c>
      <c r="K1089">
        <v>0</v>
      </c>
      <c r="L1089">
        <v>0</v>
      </c>
    </row>
    <row r="1090" spans="1:12">
      <c r="A1090" t="s">
        <v>11</v>
      </c>
      <c r="B1090" s="1">
        <v>43874</v>
      </c>
      <c r="C1090">
        <v>0</v>
      </c>
      <c r="D1090" s="11">
        <f t="shared" ref="D1090:D1153" si="85">SUMIFS(CasesHB,HB,"Wales",SpecDate,B1090)*SUMIFS(Pop,Area,A1090)</f>
        <v>0</v>
      </c>
      <c r="E1090" s="11">
        <f t="shared" ref="E1090:E1153" si="86">SUMIFS(CasesHB,HB,"Wales",SpecDate,B1090)*SUMIFS(AreaKm2,Area,A1090)</f>
        <v>0</v>
      </c>
      <c r="F1090" s="11">
        <f t="shared" ref="F1090:F1153" si="87">SUMIFS(CasesHB,HB,"Wales",SpecDate,B1090)*SUMIFS(PopKm2,Area,A1090)</f>
        <v>0</v>
      </c>
      <c r="G1090" s="11">
        <f t="shared" ref="G1090:G1153" si="88">SUMIFS(CasesHB,HB,"Wales",SpecDate,B1090)*SUMIFS(PopKm2SRT,Area,A1090)</f>
        <v>0</v>
      </c>
      <c r="H1090" s="11">
        <f t="shared" ref="H1090:H1153" si="89">SUMIFS(CasesHB,HB,"Wales",SpecDate,B1090)*SUMIFS(PopSRTKm2,Area,A1090)</f>
        <v>0</v>
      </c>
      <c r="I1090">
        <v>0</v>
      </c>
      <c r="J1090">
        <v>0</v>
      </c>
      <c r="K1090">
        <v>0</v>
      </c>
      <c r="L1090">
        <v>0</v>
      </c>
    </row>
    <row r="1091" spans="1:12">
      <c r="A1091" t="s">
        <v>12</v>
      </c>
      <c r="B1091" s="1">
        <v>43972</v>
      </c>
      <c r="C1091">
        <v>359</v>
      </c>
      <c r="D1091" s="11">
        <f t="shared" si="85"/>
        <v>244.35457679951512</v>
      </c>
      <c r="E1091" s="11">
        <f t="shared" si="86"/>
        <v>68.406167060753759</v>
      </c>
      <c r="F1091" s="11">
        <f t="shared" si="87"/>
        <v>701.83886767783918</v>
      </c>
      <c r="G1091" s="11">
        <f t="shared" si="88"/>
        <v>733.38080042693139</v>
      </c>
      <c r="H1091" s="11">
        <f t="shared" si="89"/>
        <v>454.05221272092092</v>
      </c>
      <c r="I1091">
        <v>596.5</v>
      </c>
      <c r="J1091">
        <v>0</v>
      </c>
      <c r="K1091">
        <v>1293</v>
      </c>
      <c r="L1091">
        <v>0</v>
      </c>
    </row>
    <row r="1092" spans="1:12">
      <c r="A1092" t="s">
        <v>12</v>
      </c>
      <c r="B1092" s="1">
        <v>43971</v>
      </c>
      <c r="C1092">
        <v>359</v>
      </c>
      <c r="D1092" s="11">
        <f t="shared" si="85"/>
        <v>244.35457679951512</v>
      </c>
      <c r="E1092" s="11">
        <f t="shared" si="86"/>
        <v>68.406167060753759</v>
      </c>
      <c r="F1092" s="11">
        <f t="shared" si="87"/>
        <v>701.83886767783918</v>
      </c>
      <c r="G1092" s="11">
        <f t="shared" si="88"/>
        <v>733.38080042693139</v>
      </c>
      <c r="H1092" s="11">
        <f t="shared" si="89"/>
        <v>454.05221272092092</v>
      </c>
      <c r="I1092">
        <v>596.5</v>
      </c>
      <c r="J1092">
        <v>0</v>
      </c>
      <c r="K1092">
        <v>1293</v>
      </c>
      <c r="L1092">
        <v>0</v>
      </c>
    </row>
    <row r="1093" spans="1:12">
      <c r="A1093" t="s">
        <v>12</v>
      </c>
      <c r="B1093" s="1">
        <v>43970</v>
      </c>
      <c r="C1093">
        <v>359</v>
      </c>
      <c r="D1093" s="11">
        <f t="shared" si="85"/>
        <v>244.29717614722486</v>
      </c>
      <c r="E1093" s="11">
        <f t="shared" si="86"/>
        <v>68.390097958789752</v>
      </c>
      <c r="F1093" s="11">
        <f t="shared" si="87"/>
        <v>701.67400066640437</v>
      </c>
      <c r="G1093" s="11">
        <f t="shared" si="88"/>
        <v>733.20852398802435</v>
      </c>
      <c r="H1093" s="11">
        <f t="shared" si="89"/>
        <v>453.94555258168651</v>
      </c>
      <c r="I1093">
        <v>596.5</v>
      </c>
      <c r="J1093">
        <v>35</v>
      </c>
      <c r="K1093">
        <v>1293</v>
      </c>
      <c r="L1093">
        <v>8</v>
      </c>
    </row>
    <row r="1094" spans="1:12">
      <c r="A1094" t="s">
        <v>12</v>
      </c>
      <c r="B1094" s="1">
        <v>43969</v>
      </c>
      <c r="C1094">
        <v>351</v>
      </c>
      <c r="D1094" s="11">
        <f t="shared" si="85"/>
        <v>242.95782759378613</v>
      </c>
      <c r="E1094" s="11">
        <f t="shared" si="86"/>
        <v>68.015152246296395</v>
      </c>
      <c r="F1094" s="11">
        <f t="shared" si="87"/>
        <v>697.82710373292628</v>
      </c>
      <c r="G1094" s="11">
        <f t="shared" si="88"/>
        <v>729.18874041352865</v>
      </c>
      <c r="H1094" s="11">
        <f t="shared" si="89"/>
        <v>451.45681599955009</v>
      </c>
      <c r="I1094">
        <v>583.20000000000005</v>
      </c>
      <c r="J1094">
        <v>28</v>
      </c>
      <c r="K1094">
        <v>1258</v>
      </c>
      <c r="L1094">
        <v>7</v>
      </c>
    </row>
    <row r="1095" spans="1:12">
      <c r="A1095" t="s">
        <v>12</v>
      </c>
      <c r="B1095" s="1">
        <v>43968</v>
      </c>
      <c r="C1095">
        <v>344</v>
      </c>
      <c r="D1095" s="11">
        <f t="shared" si="85"/>
        <v>240.10692853003798</v>
      </c>
      <c r="E1095" s="11">
        <f t="shared" si="86"/>
        <v>67.21705351541766</v>
      </c>
      <c r="F1095" s="11">
        <f t="shared" si="87"/>
        <v>689.63870883166578</v>
      </c>
      <c r="G1095" s="11">
        <f t="shared" si="88"/>
        <v>720.63234394781625</v>
      </c>
      <c r="H1095" s="11">
        <f t="shared" si="89"/>
        <v>446.15936241757396</v>
      </c>
      <c r="I1095">
        <v>571.6</v>
      </c>
      <c r="J1095">
        <v>17</v>
      </c>
      <c r="K1095">
        <v>1230</v>
      </c>
      <c r="L1095">
        <v>4</v>
      </c>
    </row>
    <row r="1096" spans="1:12">
      <c r="A1096" t="s">
        <v>12</v>
      </c>
      <c r="B1096" s="1">
        <v>43967</v>
      </c>
      <c r="C1096">
        <v>340</v>
      </c>
      <c r="D1096" s="11">
        <f t="shared" si="85"/>
        <v>237.98310439529942</v>
      </c>
      <c r="E1096" s="11">
        <f t="shared" si="86"/>
        <v>66.622496742749604</v>
      </c>
      <c r="F1096" s="11">
        <f t="shared" si="87"/>
        <v>683.53862940857903</v>
      </c>
      <c r="G1096" s="11">
        <f t="shared" si="88"/>
        <v>714.25811570825874</v>
      </c>
      <c r="H1096" s="11">
        <f t="shared" si="89"/>
        <v>442.21293726590045</v>
      </c>
      <c r="I1096">
        <v>564.9</v>
      </c>
      <c r="J1096">
        <v>43</v>
      </c>
      <c r="K1096">
        <v>1213</v>
      </c>
      <c r="L1096">
        <v>6</v>
      </c>
    </row>
    <row r="1097" spans="1:12">
      <c r="A1097" t="s">
        <v>12</v>
      </c>
      <c r="B1097" s="1">
        <v>43966</v>
      </c>
      <c r="C1097">
        <v>334</v>
      </c>
      <c r="D1097" s="11">
        <f t="shared" si="85"/>
        <v>234.99827047620738</v>
      </c>
      <c r="E1097" s="11">
        <f t="shared" si="86"/>
        <v>65.786903440621543</v>
      </c>
      <c r="F1097" s="11">
        <f t="shared" si="87"/>
        <v>674.96554481397072</v>
      </c>
      <c r="G1097" s="11">
        <f t="shared" si="88"/>
        <v>705.29974088509675</v>
      </c>
      <c r="H1097" s="11">
        <f t="shared" si="89"/>
        <v>436.66661002571067</v>
      </c>
      <c r="I1097">
        <v>555</v>
      </c>
      <c r="J1097">
        <v>47</v>
      </c>
      <c r="K1097">
        <v>1170</v>
      </c>
      <c r="L1097">
        <v>8</v>
      </c>
    </row>
    <row r="1098" spans="1:12">
      <c r="A1098" t="s">
        <v>12</v>
      </c>
      <c r="B1098" s="1">
        <v>43965</v>
      </c>
      <c r="C1098">
        <v>326</v>
      </c>
      <c r="D1098" s="11">
        <f t="shared" si="85"/>
        <v>231.68816619413738</v>
      </c>
      <c r="E1098" s="11">
        <f t="shared" si="86"/>
        <v>64.860251894030796</v>
      </c>
      <c r="F1098" s="11">
        <f t="shared" si="87"/>
        <v>665.45821382123199</v>
      </c>
      <c r="G1098" s="11">
        <f t="shared" si="88"/>
        <v>695.36513290812866</v>
      </c>
      <c r="H1098" s="11">
        <f t="shared" si="89"/>
        <v>430.51587532985917</v>
      </c>
      <c r="I1098">
        <v>541.70000000000005</v>
      </c>
      <c r="J1098">
        <v>26</v>
      </c>
      <c r="K1098">
        <v>1123</v>
      </c>
      <c r="L1098">
        <v>1</v>
      </c>
    </row>
    <row r="1099" spans="1:12">
      <c r="A1099" t="s">
        <v>12</v>
      </c>
      <c r="B1099" s="1">
        <v>43964</v>
      </c>
      <c r="C1099">
        <v>325</v>
      </c>
      <c r="D1099" s="11">
        <f t="shared" si="85"/>
        <v>229.39214010252812</v>
      </c>
      <c r="E1099" s="11">
        <f t="shared" si="86"/>
        <v>64.217487815470733</v>
      </c>
      <c r="F1099" s="11">
        <f t="shared" si="87"/>
        <v>658.86353336384104</v>
      </c>
      <c r="G1099" s="11">
        <f t="shared" si="88"/>
        <v>688.47407535185027</v>
      </c>
      <c r="H1099" s="11">
        <f t="shared" si="89"/>
        <v>426.24946976048244</v>
      </c>
      <c r="I1099">
        <v>540</v>
      </c>
      <c r="J1099">
        <v>23</v>
      </c>
      <c r="K1099">
        <v>1097</v>
      </c>
      <c r="L1099">
        <v>3</v>
      </c>
    </row>
    <row r="1100" spans="1:12">
      <c r="A1100" t="s">
        <v>12</v>
      </c>
      <c r="B1100" s="1">
        <v>43963</v>
      </c>
      <c r="C1100">
        <v>322</v>
      </c>
      <c r="D1100" s="11">
        <f t="shared" si="85"/>
        <v>226.75171009717747</v>
      </c>
      <c r="E1100" s="11">
        <f t="shared" si="86"/>
        <v>63.478309125126678</v>
      </c>
      <c r="F1100" s="11">
        <f t="shared" si="87"/>
        <v>651.27965083784136</v>
      </c>
      <c r="G1100" s="11">
        <f t="shared" si="88"/>
        <v>680.54935916213003</v>
      </c>
      <c r="H1100" s="11">
        <f t="shared" si="89"/>
        <v>421.34310335569916</v>
      </c>
      <c r="I1100">
        <v>535</v>
      </c>
      <c r="J1100">
        <v>33</v>
      </c>
      <c r="K1100">
        <v>1074</v>
      </c>
      <c r="L1100">
        <v>6</v>
      </c>
    </row>
    <row r="1101" spans="1:12">
      <c r="A1101" t="s">
        <v>12</v>
      </c>
      <c r="B1101" s="1">
        <v>43962</v>
      </c>
      <c r="C1101">
        <v>316</v>
      </c>
      <c r="D1101" s="11">
        <f t="shared" si="85"/>
        <v>224.13041364259024</v>
      </c>
      <c r="E1101" s="11">
        <f t="shared" si="86"/>
        <v>62.74448680210395</v>
      </c>
      <c r="F1101" s="11">
        <f t="shared" si="87"/>
        <v>643.75072398231987</v>
      </c>
      <c r="G1101" s="11">
        <f t="shared" si="88"/>
        <v>672.68206845204554</v>
      </c>
      <c r="H1101" s="11">
        <f t="shared" si="89"/>
        <v>416.47229033066071</v>
      </c>
      <c r="I1101">
        <v>525.1</v>
      </c>
      <c r="J1101">
        <v>10</v>
      </c>
      <c r="K1101">
        <v>1041</v>
      </c>
      <c r="L1101">
        <v>2</v>
      </c>
    </row>
    <row r="1102" spans="1:12">
      <c r="A1102" t="s">
        <v>12</v>
      </c>
      <c r="B1102" s="1">
        <v>43961</v>
      </c>
      <c r="C1102">
        <v>314</v>
      </c>
      <c r="D1102" s="11">
        <f t="shared" si="85"/>
        <v>220.87771001281047</v>
      </c>
      <c r="E1102" s="11">
        <f t="shared" si="86"/>
        <v>61.833904357477202</v>
      </c>
      <c r="F1102" s="11">
        <f t="shared" si="87"/>
        <v>634.40826000101595</v>
      </c>
      <c r="G1102" s="11">
        <f t="shared" si="88"/>
        <v>662.91973691398448</v>
      </c>
      <c r="H1102" s="11">
        <f t="shared" si="89"/>
        <v>410.42821577404362</v>
      </c>
      <c r="I1102">
        <v>521.70000000000005</v>
      </c>
      <c r="J1102">
        <v>6</v>
      </c>
      <c r="K1102">
        <v>1031</v>
      </c>
      <c r="L1102">
        <v>0</v>
      </c>
    </row>
    <row r="1103" spans="1:12">
      <c r="A1103" t="s">
        <v>12</v>
      </c>
      <c r="B1103" s="1">
        <v>43960</v>
      </c>
      <c r="C1103">
        <v>314</v>
      </c>
      <c r="D1103" s="11">
        <f t="shared" si="85"/>
        <v>218.98348848723282</v>
      </c>
      <c r="E1103" s="11">
        <f t="shared" si="86"/>
        <v>61.303623992665159</v>
      </c>
      <c r="F1103" s="11">
        <f t="shared" si="87"/>
        <v>628.96764862366842</v>
      </c>
      <c r="G1103" s="11">
        <f t="shared" si="88"/>
        <v>657.23461443005476</v>
      </c>
      <c r="H1103" s="11">
        <f t="shared" si="89"/>
        <v>406.9084311793078</v>
      </c>
      <c r="I1103">
        <v>521.70000000000005</v>
      </c>
      <c r="J1103">
        <v>13</v>
      </c>
      <c r="K1103">
        <v>1025</v>
      </c>
      <c r="L1103">
        <v>1</v>
      </c>
    </row>
    <row r="1104" spans="1:12">
      <c r="A1104" t="s">
        <v>12</v>
      </c>
      <c r="B1104" s="1">
        <v>43959</v>
      </c>
      <c r="C1104">
        <v>313</v>
      </c>
      <c r="D1104" s="11">
        <f t="shared" si="85"/>
        <v>216.61092819256993</v>
      </c>
      <c r="E1104" s="11">
        <f t="shared" si="86"/>
        <v>60.63943444481977</v>
      </c>
      <c r="F1104" s="11">
        <f t="shared" si="87"/>
        <v>622.15314548436436</v>
      </c>
      <c r="G1104" s="11">
        <f t="shared" si="88"/>
        <v>650.11385495523371</v>
      </c>
      <c r="H1104" s="11">
        <f t="shared" si="89"/>
        <v>402.49981209095182</v>
      </c>
      <c r="I1104">
        <v>520.1</v>
      </c>
      <c r="J1104">
        <v>25</v>
      </c>
      <c r="K1104">
        <v>1012</v>
      </c>
      <c r="L1104">
        <v>4</v>
      </c>
    </row>
    <row r="1105" spans="1:12">
      <c r="A1105" t="s">
        <v>12</v>
      </c>
      <c r="B1105" s="1">
        <v>43958</v>
      </c>
      <c r="C1105">
        <v>309</v>
      </c>
      <c r="D1105" s="11">
        <f t="shared" si="85"/>
        <v>214.69757311622888</v>
      </c>
      <c r="E1105" s="11">
        <f t="shared" si="86"/>
        <v>60.103797712686394</v>
      </c>
      <c r="F1105" s="11">
        <f t="shared" si="87"/>
        <v>616.65757843653853</v>
      </c>
      <c r="G1105" s="11">
        <f t="shared" si="88"/>
        <v>644.37130699166835</v>
      </c>
      <c r="H1105" s="11">
        <f t="shared" si="89"/>
        <v>398.94447411647121</v>
      </c>
      <c r="I1105">
        <v>513.4</v>
      </c>
      <c r="J1105">
        <v>49</v>
      </c>
      <c r="K1105">
        <v>987</v>
      </c>
      <c r="L1105">
        <v>3</v>
      </c>
    </row>
    <row r="1106" spans="1:12">
      <c r="A1106" t="s">
        <v>12</v>
      </c>
      <c r="B1106" s="1">
        <v>43957</v>
      </c>
      <c r="C1106">
        <v>306</v>
      </c>
      <c r="D1106" s="11">
        <f t="shared" si="85"/>
        <v>211.54053724026616</v>
      </c>
      <c r="E1106" s="11">
        <f t="shared" si="86"/>
        <v>59.219997104666319</v>
      </c>
      <c r="F1106" s="11">
        <f t="shared" si="87"/>
        <v>607.5898928076258</v>
      </c>
      <c r="G1106" s="11">
        <f t="shared" si="88"/>
        <v>634.89610285178549</v>
      </c>
      <c r="H1106" s="11">
        <f t="shared" si="89"/>
        <v>393.07816645857815</v>
      </c>
      <c r="I1106">
        <v>508.40000000000003</v>
      </c>
      <c r="J1106">
        <v>20</v>
      </c>
      <c r="K1106">
        <v>938</v>
      </c>
      <c r="L1106">
        <v>6</v>
      </c>
    </row>
    <row r="1107" spans="1:12">
      <c r="A1107" t="s">
        <v>12</v>
      </c>
      <c r="B1107" s="1">
        <v>43956</v>
      </c>
      <c r="C1107">
        <v>300</v>
      </c>
      <c r="D1107" s="11">
        <f t="shared" si="85"/>
        <v>208.38350136430341</v>
      </c>
      <c r="E1107" s="11">
        <f t="shared" si="86"/>
        <v>58.336196496646245</v>
      </c>
      <c r="F1107" s="11">
        <f t="shared" si="87"/>
        <v>598.52220717871319</v>
      </c>
      <c r="G1107" s="11">
        <f t="shared" si="88"/>
        <v>625.42089871190274</v>
      </c>
      <c r="H1107" s="11">
        <f t="shared" si="89"/>
        <v>387.21185880068515</v>
      </c>
      <c r="I1107">
        <v>498.5</v>
      </c>
      <c r="J1107">
        <v>67</v>
      </c>
      <c r="K1107">
        <v>918</v>
      </c>
      <c r="L1107">
        <v>7</v>
      </c>
    </row>
    <row r="1108" spans="1:12">
      <c r="A1108" t="s">
        <v>12</v>
      </c>
      <c r="B1108" s="1">
        <v>43955</v>
      </c>
      <c r="C1108">
        <v>293</v>
      </c>
      <c r="D1108" s="11">
        <f t="shared" si="85"/>
        <v>205.34126679292115</v>
      </c>
      <c r="E1108" s="11">
        <f t="shared" si="86"/>
        <v>57.484534092554171</v>
      </c>
      <c r="F1108" s="11">
        <f t="shared" si="87"/>
        <v>589.78425557267008</v>
      </c>
      <c r="G1108" s="11">
        <f t="shared" si="88"/>
        <v>616.29024744983383</v>
      </c>
      <c r="H1108" s="11">
        <f t="shared" si="89"/>
        <v>381.55887142126096</v>
      </c>
      <c r="I1108">
        <v>486.8</v>
      </c>
      <c r="J1108">
        <v>23</v>
      </c>
      <c r="K1108">
        <v>851</v>
      </c>
      <c r="L1108">
        <v>5</v>
      </c>
    </row>
    <row r="1109" spans="1:12">
      <c r="A1109" t="s">
        <v>12</v>
      </c>
      <c r="B1109" s="1">
        <v>43954</v>
      </c>
      <c r="C1109">
        <v>288</v>
      </c>
      <c r="D1109" s="11">
        <f t="shared" si="85"/>
        <v>202.89217229520463</v>
      </c>
      <c r="E1109" s="11">
        <f t="shared" si="86"/>
        <v>56.798919075423449</v>
      </c>
      <c r="F1109" s="11">
        <f t="shared" si="87"/>
        <v>582.74992975145301</v>
      </c>
      <c r="G1109" s="11">
        <f t="shared" si="88"/>
        <v>608.9397860564701</v>
      </c>
      <c r="H1109" s="11">
        <f t="shared" si="89"/>
        <v>377.00803881392574</v>
      </c>
      <c r="I1109">
        <v>478.5</v>
      </c>
      <c r="J1109">
        <v>7</v>
      </c>
      <c r="K1109">
        <v>828</v>
      </c>
      <c r="L1109">
        <v>4</v>
      </c>
    </row>
    <row r="1110" spans="1:12">
      <c r="A1110" t="s">
        <v>12</v>
      </c>
      <c r="B1110" s="1">
        <v>43953</v>
      </c>
      <c r="C1110">
        <v>284</v>
      </c>
      <c r="D1110" s="11">
        <f t="shared" si="85"/>
        <v>201.09361852344404</v>
      </c>
      <c r="E1110" s="11">
        <f t="shared" si="86"/>
        <v>56.295420547218072</v>
      </c>
      <c r="F1110" s="11">
        <f t="shared" si="87"/>
        <v>577.58409672649668</v>
      </c>
      <c r="G1110" s="11">
        <f t="shared" si="88"/>
        <v>603.54179097071869</v>
      </c>
      <c r="H1110" s="11">
        <f t="shared" si="89"/>
        <v>373.66602111791394</v>
      </c>
      <c r="I1110">
        <v>471.90000000000003</v>
      </c>
      <c r="J1110">
        <v>28</v>
      </c>
      <c r="K1110">
        <v>821</v>
      </c>
      <c r="L1110">
        <v>5</v>
      </c>
    </row>
    <row r="1111" spans="1:12">
      <c r="A1111" t="s">
        <v>12</v>
      </c>
      <c r="B1111" s="1">
        <v>43952</v>
      </c>
      <c r="C1111">
        <v>279</v>
      </c>
      <c r="D1111" s="11">
        <f t="shared" si="85"/>
        <v>197.89831554595449</v>
      </c>
      <c r="E1111" s="11">
        <f t="shared" si="86"/>
        <v>55.400907204555331</v>
      </c>
      <c r="F1111" s="11">
        <f t="shared" si="87"/>
        <v>568.40649975662757</v>
      </c>
      <c r="G1111" s="11">
        <f t="shared" si="88"/>
        <v>593.95173587156455</v>
      </c>
      <c r="H1111" s="11">
        <f t="shared" si="89"/>
        <v>367.72860670053132</v>
      </c>
      <c r="I1111">
        <v>463.6</v>
      </c>
      <c r="J1111">
        <v>47</v>
      </c>
      <c r="K1111">
        <v>793</v>
      </c>
      <c r="L1111">
        <v>11</v>
      </c>
    </row>
    <row r="1112" spans="1:12">
      <c r="A1112" t="s">
        <v>12</v>
      </c>
      <c r="B1112" s="1">
        <v>43951</v>
      </c>
      <c r="C1112">
        <v>268</v>
      </c>
      <c r="D1112" s="11">
        <f t="shared" si="85"/>
        <v>194.87521452533562</v>
      </c>
      <c r="E1112" s="11">
        <f t="shared" si="86"/>
        <v>54.55460116778459</v>
      </c>
      <c r="F1112" s="11">
        <f t="shared" si="87"/>
        <v>559.72350382106265</v>
      </c>
      <c r="G1112" s="11">
        <f t="shared" si="88"/>
        <v>584.87851008913128</v>
      </c>
      <c r="H1112" s="11">
        <f t="shared" si="89"/>
        <v>362.11117270085191</v>
      </c>
      <c r="I1112">
        <v>445.3</v>
      </c>
      <c r="J1112">
        <v>22</v>
      </c>
      <c r="K1112">
        <v>746</v>
      </c>
      <c r="L1112">
        <v>2</v>
      </c>
    </row>
    <row r="1113" spans="1:12">
      <c r="A1113" t="s">
        <v>12</v>
      </c>
      <c r="B1113" s="1">
        <v>43950</v>
      </c>
      <c r="C1113">
        <v>266</v>
      </c>
      <c r="D1113" s="11">
        <f t="shared" si="85"/>
        <v>191.20157277876083</v>
      </c>
      <c r="E1113" s="11">
        <f t="shared" si="86"/>
        <v>53.526178642088503</v>
      </c>
      <c r="F1113" s="11">
        <f t="shared" si="87"/>
        <v>549.17201508923711</v>
      </c>
      <c r="G1113" s="11">
        <f t="shared" si="88"/>
        <v>573.8528179990858</v>
      </c>
      <c r="H1113" s="11">
        <f t="shared" si="89"/>
        <v>355.28492378984913</v>
      </c>
      <c r="I1113">
        <v>442</v>
      </c>
      <c r="J1113">
        <v>23</v>
      </c>
      <c r="K1113">
        <v>724</v>
      </c>
      <c r="L1113">
        <v>8</v>
      </c>
    </row>
    <row r="1114" spans="1:12">
      <c r="A1114" t="s">
        <v>12</v>
      </c>
      <c r="B1114" s="1">
        <v>43949</v>
      </c>
      <c r="C1114">
        <v>258</v>
      </c>
      <c r="D1114" s="11">
        <f t="shared" si="85"/>
        <v>188.08280400432491</v>
      </c>
      <c r="E1114" s="11">
        <f t="shared" si="86"/>
        <v>52.653090768711095</v>
      </c>
      <c r="F1114" s="11">
        <f t="shared" si="87"/>
        <v>540.21424080128088</v>
      </c>
      <c r="G1114" s="11">
        <f t="shared" si="88"/>
        <v>564.49246481847433</v>
      </c>
      <c r="H1114" s="11">
        <f t="shared" si="89"/>
        <v>349.48972289144569</v>
      </c>
      <c r="I1114">
        <v>428.70000000000005</v>
      </c>
      <c r="J1114">
        <v>26</v>
      </c>
      <c r="K1114">
        <v>701</v>
      </c>
      <c r="L1114">
        <v>9</v>
      </c>
    </row>
    <row r="1115" spans="1:12">
      <c r="A1115" t="s">
        <v>12</v>
      </c>
      <c r="B1115" s="1">
        <v>43948</v>
      </c>
      <c r="C1115">
        <v>249</v>
      </c>
      <c r="D1115" s="11">
        <f t="shared" si="85"/>
        <v>185.28930559286698</v>
      </c>
      <c r="E1115" s="11">
        <f t="shared" si="86"/>
        <v>51.871061139796367</v>
      </c>
      <c r="F1115" s="11">
        <f t="shared" si="87"/>
        <v>532.19071291145519</v>
      </c>
      <c r="G1115" s="11">
        <f t="shared" si="88"/>
        <v>556.10834479166886</v>
      </c>
      <c r="H1115" s="11">
        <f t="shared" si="89"/>
        <v>344.29892944870397</v>
      </c>
      <c r="I1115">
        <v>413.70000000000005</v>
      </c>
      <c r="J1115">
        <v>25</v>
      </c>
      <c r="K1115">
        <v>675</v>
      </c>
      <c r="L1115">
        <v>8</v>
      </c>
    </row>
    <row r="1116" spans="1:12">
      <c r="A1116" t="s">
        <v>12</v>
      </c>
      <c r="B1116" s="1">
        <v>43947</v>
      </c>
      <c r="C1116">
        <v>241</v>
      </c>
      <c r="D1116" s="11">
        <f t="shared" si="85"/>
        <v>182.15140326766766</v>
      </c>
      <c r="E1116" s="11">
        <f t="shared" si="86"/>
        <v>50.992616899097627</v>
      </c>
      <c r="F1116" s="11">
        <f t="shared" si="87"/>
        <v>523.17798295302077</v>
      </c>
      <c r="G1116" s="11">
        <f t="shared" si="88"/>
        <v>546.69056613142163</v>
      </c>
      <c r="H1116" s="11">
        <f t="shared" si="89"/>
        <v>338.46817517055575</v>
      </c>
      <c r="I1116">
        <v>400.40000000000003</v>
      </c>
      <c r="J1116">
        <v>11</v>
      </c>
      <c r="K1116">
        <v>650</v>
      </c>
      <c r="L1116">
        <v>4</v>
      </c>
    </row>
    <row r="1117" spans="1:12">
      <c r="A1117" t="s">
        <v>12</v>
      </c>
      <c r="B1117" s="1">
        <v>43946</v>
      </c>
      <c r="C1117">
        <v>237</v>
      </c>
      <c r="D1117" s="11">
        <f t="shared" si="85"/>
        <v>179.87451072682182</v>
      </c>
      <c r="E1117" s="11">
        <f t="shared" si="86"/>
        <v>50.355209187858904</v>
      </c>
      <c r="F1117" s="11">
        <f t="shared" si="87"/>
        <v>516.63825816610802</v>
      </c>
      <c r="G1117" s="11">
        <f t="shared" si="88"/>
        <v>539.85693405477889</v>
      </c>
      <c r="H1117" s="11">
        <f t="shared" si="89"/>
        <v>334.23732298092381</v>
      </c>
      <c r="I1117">
        <v>393.8</v>
      </c>
      <c r="J1117">
        <v>15</v>
      </c>
      <c r="K1117">
        <v>639</v>
      </c>
      <c r="L1117">
        <v>3</v>
      </c>
    </row>
    <row r="1118" spans="1:12">
      <c r="A1118" t="s">
        <v>12</v>
      </c>
      <c r="B1118" s="1">
        <v>43945</v>
      </c>
      <c r="C1118">
        <v>234</v>
      </c>
      <c r="D1118" s="11">
        <f t="shared" si="85"/>
        <v>177.2914813737614</v>
      </c>
      <c r="E1118" s="11">
        <f t="shared" si="86"/>
        <v>49.632099599478842</v>
      </c>
      <c r="F1118" s="11">
        <f t="shared" si="87"/>
        <v>509.21924265154314</v>
      </c>
      <c r="G1118" s="11">
        <f t="shared" si="88"/>
        <v>532.10449430396568</v>
      </c>
      <c r="H1118" s="11">
        <f t="shared" si="89"/>
        <v>329.43761671537493</v>
      </c>
      <c r="I1118">
        <v>388.8</v>
      </c>
      <c r="J1118">
        <v>20</v>
      </c>
      <c r="K1118">
        <v>624</v>
      </c>
      <c r="L1118">
        <v>3</v>
      </c>
    </row>
    <row r="1119" spans="1:12">
      <c r="A1119" t="s">
        <v>12</v>
      </c>
      <c r="B1119" s="1">
        <v>43944</v>
      </c>
      <c r="C1119">
        <v>231</v>
      </c>
      <c r="D1119" s="11">
        <f t="shared" si="85"/>
        <v>173.33083636573545</v>
      </c>
      <c r="E1119" s="11">
        <f t="shared" si="86"/>
        <v>48.523331563962749</v>
      </c>
      <c r="F1119" s="11">
        <f t="shared" si="87"/>
        <v>497.84341886254361</v>
      </c>
      <c r="G1119" s="11">
        <f t="shared" si="88"/>
        <v>520.21742001938537</v>
      </c>
      <c r="H1119" s="11">
        <f t="shared" si="89"/>
        <v>322.07806710820006</v>
      </c>
      <c r="I1119">
        <v>383.8</v>
      </c>
      <c r="J1119">
        <v>28</v>
      </c>
      <c r="K1119">
        <v>604</v>
      </c>
      <c r="L1119">
        <v>8</v>
      </c>
    </row>
    <row r="1120" spans="1:12">
      <c r="A1120" t="s">
        <v>12</v>
      </c>
      <c r="B1120" s="1">
        <v>43943</v>
      </c>
      <c r="C1120">
        <v>223</v>
      </c>
      <c r="D1120" s="11">
        <f t="shared" si="85"/>
        <v>169.54239331458018</v>
      </c>
      <c r="E1120" s="11">
        <f t="shared" si="86"/>
        <v>47.462770834338663</v>
      </c>
      <c r="F1120" s="11">
        <f t="shared" si="87"/>
        <v>486.96219610784846</v>
      </c>
      <c r="G1120" s="11">
        <f t="shared" si="88"/>
        <v>508.84717505152599</v>
      </c>
      <c r="H1120" s="11">
        <f t="shared" si="89"/>
        <v>315.03849791872841</v>
      </c>
      <c r="I1120">
        <v>370.5</v>
      </c>
      <c r="J1120">
        <v>24</v>
      </c>
      <c r="K1120">
        <v>576</v>
      </c>
      <c r="L1120">
        <v>7</v>
      </c>
    </row>
    <row r="1121" spans="1:12">
      <c r="A1121" t="s">
        <v>12</v>
      </c>
      <c r="B1121" s="1">
        <v>43942</v>
      </c>
      <c r="C1121">
        <v>216</v>
      </c>
      <c r="D1121" s="11">
        <f t="shared" si="85"/>
        <v>164.73987207296415</v>
      </c>
      <c r="E1121" s="11">
        <f t="shared" si="86"/>
        <v>46.118322636683878</v>
      </c>
      <c r="F1121" s="11">
        <f t="shared" si="87"/>
        <v>473.16832281780557</v>
      </c>
      <c r="G1121" s="11">
        <f t="shared" si="88"/>
        <v>494.43337966297696</v>
      </c>
      <c r="H1121" s="11">
        <f t="shared" si="89"/>
        <v>306.11459960278205</v>
      </c>
      <c r="I1121">
        <v>358.90000000000003</v>
      </c>
      <c r="J1121">
        <v>36</v>
      </c>
      <c r="K1121">
        <v>552</v>
      </c>
      <c r="L1121">
        <v>11</v>
      </c>
    </row>
    <row r="1122" spans="1:12">
      <c r="A1122" t="s">
        <v>12</v>
      </c>
      <c r="B1122" s="1">
        <v>43941</v>
      </c>
      <c r="C1122">
        <v>205</v>
      </c>
      <c r="D1122" s="11">
        <f t="shared" si="85"/>
        <v>159.89908372982129</v>
      </c>
      <c r="E1122" s="11">
        <f t="shared" si="86"/>
        <v>44.763161704386434</v>
      </c>
      <c r="F1122" s="11">
        <f t="shared" si="87"/>
        <v>459.26453818680619</v>
      </c>
      <c r="G1122" s="11">
        <f t="shared" si="88"/>
        <v>479.90473331515659</v>
      </c>
      <c r="H1122" s="11">
        <f t="shared" si="89"/>
        <v>297.11959452734607</v>
      </c>
      <c r="I1122">
        <v>340.6</v>
      </c>
      <c r="J1122">
        <v>19</v>
      </c>
      <c r="K1122">
        <v>516</v>
      </c>
      <c r="L1122">
        <v>7</v>
      </c>
    </row>
    <row r="1123" spans="1:12">
      <c r="A1123" t="s">
        <v>12</v>
      </c>
      <c r="B1123" s="1">
        <v>43940</v>
      </c>
      <c r="C1123">
        <v>198</v>
      </c>
      <c r="D1123" s="11">
        <f t="shared" si="85"/>
        <v>154.63735726988341</v>
      </c>
      <c r="E1123" s="11">
        <f t="shared" si="86"/>
        <v>43.290160691019643</v>
      </c>
      <c r="F1123" s="11">
        <f t="shared" si="87"/>
        <v>444.15172880528507</v>
      </c>
      <c r="G1123" s="11">
        <f t="shared" si="88"/>
        <v>464.11272641535191</v>
      </c>
      <c r="H1123" s="11">
        <f t="shared" si="89"/>
        <v>287.34241509752434</v>
      </c>
      <c r="I1123">
        <v>329</v>
      </c>
      <c r="J1123">
        <v>11</v>
      </c>
      <c r="K1123">
        <v>497</v>
      </c>
      <c r="L1123">
        <v>3</v>
      </c>
    </row>
    <row r="1124" spans="1:12">
      <c r="A1124" t="s">
        <v>12</v>
      </c>
      <c r="B1124" s="1">
        <v>43939</v>
      </c>
      <c r="C1124">
        <v>195</v>
      </c>
      <c r="D1124" s="11">
        <f t="shared" si="85"/>
        <v>151.23158523399636</v>
      </c>
      <c r="E1124" s="11">
        <f t="shared" si="86"/>
        <v>42.33672730782223</v>
      </c>
      <c r="F1124" s="11">
        <f t="shared" si="87"/>
        <v>434.36961946015509</v>
      </c>
      <c r="G1124" s="11">
        <f t="shared" si="88"/>
        <v>453.89099104020556</v>
      </c>
      <c r="H1124" s="11">
        <f t="shared" si="89"/>
        <v>281.01391350294881</v>
      </c>
      <c r="I1124">
        <v>324</v>
      </c>
      <c r="J1124">
        <v>12</v>
      </c>
      <c r="K1124">
        <v>486</v>
      </c>
      <c r="L1124">
        <v>5</v>
      </c>
    </row>
    <row r="1125" spans="1:12">
      <c r="A1125" t="s">
        <v>12</v>
      </c>
      <c r="B1125" s="1">
        <v>43938</v>
      </c>
      <c r="C1125">
        <v>190</v>
      </c>
      <c r="D1125" s="11">
        <f t="shared" si="85"/>
        <v>146.5821323984876</v>
      </c>
      <c r="E1125" s="11">
        <f t="shared" si="86"/>
        <v>41.035130048738118</v>
      </c>
      <c r="F1125" s="11">
        <f t="shared" si="87"/>
        <v>421.01539153393827</v>
      </c>
      <c r="G1125" s="11">
        <f t="shared" si="88"/>
        <v>439.93659948874176</v>
      </c>
      <c r="H1125" s="11">
        <f t="shared" si="89"/>
        <v>272.37444222496089</v>
      </c>
      <c r="I1125">
        <v>315.70000000000005</v>
      </c>
      <c r="J1125">
        <v>30</v>
      </c>
      <c r="K1125">
        <v>474</v>
      </c>
      <c r="L1125">
        <v>14</v>
      </c>
    </row>
    <row r="1126" spans="1:12">
      <c r="A1126" t="s">
        <v>12</v>
      </c>
      <c r="B1126" s="1">
        <v>43937</v>
      </c>
      <c r="C1126">
        <v>176</v>
      </c>
      <c r="D1126" s="11">
        <f t="shared" si="85"/>
        <v>140.42112905266944</v>
      </c>
      <c r="E1126" s="11">
        <f t="shared" si="86"/>
        <v>39.310379771268643</v>
      </c>
      <c r="F1126" s="11">
        <f t="shared" si="87"/>
        <v>403.31966563993905</v>
      </c>
      <c r="G1126" s="11">
        <f t="shared" si="88"/>
        <v>421.44559504606133</v>
      </c>
      <c r="H1126" s="11">
        <f t="shared" si="89"/>
        <v>260.92625394713326</v>
      </c>
      <c r="I1126">
        <v>292.40000000000003</v>
      </c>
      <c r="J1126">
        <v>28</v>
      </c>
      <c r="K1126">
        <v>444</v>
      </c>
      <c r="L1126">
        <v>15</v>
      </c>
    </row>
    <row r="1127" spans="1:12">
      <c r="A1127" t="s">
        <v>12</v>
      </c>
      <c r="B1127" s="1">
        <v>43936</v>
      </c>
      <c r="C1127">
        <v>161</v>
      </c>
      <c r="D1127" s="11">
        <f t="shared" si="85"/>
        <v>133.55218432860508</v>
      </c>
      <c r="E1127" s="11">
        <f t="shared" si="86"/>
        <v>37.387443902909816</v>
      </c>
      <c r="F1127" s="11">
        <f t="shared" si="87"/>
        <v>383.59057993824422</v>
      </c>
      <c r="G1127" s="11">
        <f t="shared" si="88"/>
        <v>400.8298478568617</v>
      </c>
      <c r="H1127" s="11">
        <f t="shared" si="89"/>
        <v>248.1625906187478</v>
      </c>
      <c r="I1127">
        <v>267.5</v>
      </c>
      <c r="J1127">
        <v>32</v>
      </c>
      <c r="K1127">
        <v>416</v>
      </c>
      <c r="L1127">
        <v>18</v>
      </c>
    </row>
    <row r="1128" spans="1:12">
      <c r="A1128" t="s">
        <v>12</v>
      </c>
      <c r="B1128" s="1">
        <v>43935</v>
      </c>
      <c r="C1128">
        <v>143</v>
      </c>
      <c r="D1128" s="11">
        <f t="shared" si="85"/>
        <v>126.75977380759436</v>
      </c>
      <c r="E1128" s="11">
        <f t="shared" si="86"/>
        <v>35.485933503836321</v>
      </c>
      <c r="F1128" s="11">
        <f t="shared" si="87"/>
        <v>364.08131691846245</v>
      </c>
      <c r="G1128" s="11">
        <f t="shared" si="88"/>
        <v>380.4438025862047</v>
      </c>
      <c r="H1128" s="11">
        <f t="shared" si="89"/>
        <v>235.54114080934158</v>
      </c>
      <c r="I1128">
        <v>237.60000000000002</v>
      </c>
      <c r="J1128">
        <v>13</v>
      </c>
      <c r="K1128">
        <v>384</v>
      </c>
      <c r="L1128">
        <v>6</v>
      </c>
    </row>
    <row r="1129" spans="1:12">
      <c r="A1129" t="s">
        <v>12</v>
      </c>
      <c r="B1129" s="1">
        <v>43934</v>
      </c>
      <c r="C1129">
        <v>137</v>
      </c>
      <c r="D1129" s="11">
        <f t="shared" si="85"/>
        <v>120.82837307093712</v>
      </c>
      <c r="E1129" s="11">
        <f t="shared" si="86"/>
        <v>33.825459634222845</v>
      </c>
      <c r="F1129" s="11">
        <f t="shared" si="87"/>
        <v>347.04505907020234</v>
      </c>
      <c r="G1129" s="11">
        <f t="shared" si="88"/>
        <v>362.64190389915211</v>
      </c>
      <c r="H1129" s="11">
        <f t="shared" si="89"/>
        <v>224.51959308845161</v>
      </c>
      <c r="I1129">
        <v>227.60000000000002</v>
      </c>
      <c r="J1129">
        <v>7</v>
      </c>
      <c r="K1129">
        <v>371</v>
      </c>
      <c r="L1129">
        <v>2</v>
      </c>
    </row>
    <row r="1130" spans="1:12">
      <c r="A1130" t="s">
        <v>12</v>
      </c>
      <c r="B1130" s="1">
        <v>43933</v>
      </c>
      <c r="C1130">
        <v>135</v>
      </c>
      <c r="D1130" s="11">
        <f t="shared" si="85"/>
        <v>115.71971501710652</v>
      </c>
      <c r="E1130" s="11">
        <f t="shared" si="86"/>
        <v>32.395309559426728</v>
      </c>
      <c r="F1130" s="11">
        <f t="shared" si="87"/>
        <v>332.37189505250734</v>
      </c>
      <c r="G1130" s="11">
        <f t="shared" si="88"/>
        <v>347.30930083643261</v>
      </c>
      <c r="H1130" s="11">
        <f t="shared" si="89"/>
        <v>215.02684069658835</v>
      </c>
      <c r="I1130">
        <v>224.3</v>
      </c>
      <c r="J1130">
        <v>14</v>
      </c>
      <c r="K1130">
        <v>364</v>
      </c>
      <c r="L1130">
        <v>7</v>
      </c>
    </row>
    <row r="1131" spans="1:12">
      <c r="A1131" t="s">
        <v>12</v>
      </c>
      <c r="B1131" s="1">
        <v>43932</v>
      </c>
      <c r="C1131">
        <v>128</v>
      </c>
      <c r="D1131" s="11">
        <f t="shared" si="85"/>
        <v>111.07026218159777</v>
      </c>
      <c r="E1131" s="11">
        <f t="shared" si="86"/>
        <v>31.093712300342617</v>
      </c>
      <c r="F1131" s="11">
        <f t="shared" si="87"/>
        <v>319.01766712629052</v>
      </c>
      <c r="G1131" s="11">
        <f t="shared" si="88"/>
        <v>333.35490928496881</v>
      </c>
      <c r="H1131" s="11">
        <f t="shared" si="89"/>
        <v>206.38736941860043</v>
      </c>
      <c r="I1131">
        <v>212.70000000000002</v>
      </c>
      <c r="J1131">
        <v>9</v>
      </c>
      <c r="K1131">
        <v>350</v>
      </c>
      <c r="L1131">
        <v>4</v>
      </c>
    </row>
    <row r="1132" spans="1:12">
      <c r="A1132" t="s">
        <v>12</v>
      </c>
      <c r="B1132" s="1">
        <v>43931</v>
      </c>
      <c r="C1132">
        <v>124</v>
      </c>
      <c r="D1132" s="11">
        <f t="shared" si="85"/>
        <v>106.40167579532562</v>
      </c>
      <c r="E1132" s="11">
        <f t="shared" si="86"/>
        <v>29.786758673937175</v>
      </c>
      <c r="F1132" s="11">
        <f t="shared" si="87"/>
        <v>305.60848352959545</v>
      </c>
      <c r="G1132" s="11">
        <f t="shared" si="88"/>
        <v>319.34309225386932</v>
      </c>
      <c r="H1132" s="11">
        <f t="shared" si="89"/>
        <v>197.71234476086769</v>
      </c>
      <c r="I1132">
        <v>206</v>
      </c>
      <c r="J1132">
        <v>11</v>
      </c>
      <c r="K1132">
        <v>341</v>
      </c>
      <c r="L1132">
        <v>4</v>
      </c>
    </row>
    <row r="1133" spans="1:12">
      <c r="A1133" t="s">
        <v>12</v>
      </c>
      <c r="B1133" s="1">
        <v>43930</v>
      </c>
      <c r="C1133">
        <v>120</v>
      </c>
      <c r="D1133" s="11">
        <f t="shared" si="85"/>
        <v>100.66161056630249</v>
      </c>
      <c r="E1133" s="11">
        <f t="shared" si="86"/>
        <v>28.179848477537039</v>
      </c>
      <c r="F1133" s="11">
        <f t="shared" si="87"/>
        <v>289.1217823861179</v>
      </c>
      <c r="G1133" s="11">
        <f t="shared" si="88"/>
        <v>302.11544836317324</v>
      </c>
      <c r="H1133" s="11">
        <f t="shared" si="89"/>
        <v>187.04633083742581</v>
      </c>
      <c r="I1133">
        <v>199.4</v>
      </c>
      <c r="J1133">
        <v>20</v>
      </c>
      <c r="K1133">
        <v>330</v>
      </c>
      <c r="L1133">
        <v>9</v>
      </c>
    </row>
    <row r="1134" spans="1:12">
      <c r="A1134" t="s">
        <v>12</v>
      </c>
      <c r="B1134" s="1">
        <v>43929</v>
      </c>
      <c r="C1134">
        <v>111</v>
      </c>
      <c r="D1134" s="11">
        <f t="shared" si="85"/>
        <v>93.1995257685724</v>
      </c>
      <c r="E1134" s="11">
        <f t="shared" si="86"/>
        <v>26.090865222216863</v>
      </c>
      <c r="F1134" s="11">
        <f t="shared" si="87"/>
        <v>267.68907089959708</v>
      </c>
      <c r="G1134" s="11">
        <f t="shared" si="88"/>
        <v>279.71951130526838</v>
      </c>
      <c r="H1134" s="11">
        <f t="shared" si="89"/>
        <v>173.18051273695136</v>
      </c>
      <c r="I1134">
        <v>184.4</v>
      </c>
      <c r="J1134">
        <v>27</v>
      </c>
      <c r="K1134">
        <v>310</v>
      </c>
      <c r="L1134">
        <v>10</v>
      </c>
    </row>
    <row r="1135" spans="1:12">
      <c r="A1135" t="s">
        <v>12</v>
      </c>
      <c r="B1135" s="1">
        <v>43928</v>
      </c>
      <c r="C1135">
        <v>101</v>
      </c>
      <c r="D1135" s="11">
        <f t="shared" si="85"/>
        <v>85.871375826186181</v>
      </c>
      <c r="E1135" s="11">
        <f t="shared" si="86"/>
        <v>24.039376538146023</v>
      </c>
      <c r="F1135" s="11">
        <f t="shared" si="87"/>
        <v>246.64104910642408</v>
      </c>
      <c r="G1135" s="11">
        <f t="shared" si="88"/>
        <v>257.72555260481306</v>
      </c>
      <c r="H1135" s="11">
        <f t="shared" si="89"/>
        <v>159.56356829469055</v>
      </c>
      <c r="I1135">
        <v>167.8</v>
      </c>
      <c r="J1135">
        <v>20</v>
      </c>
      <c r="K1135">
        <v>283</v>
      </c>
      <c r="L1135">
        <v>14</v>
      </c>
    </row>
    <row r="1136" spans="1:12">
      <c r="A1136" t="s">
        <v>12</v>
      </c>
      <c r="B1136" s="1">
        <v>43927</v>
      </c>
      <c r="C1136">
        <v>87</v>
      </c>
      <c r="D1136" s="11">
        <f t="shared" si="85"/>
        <v>78.677160739143844</v>
      </c>
      <c r="E1136" s="11">
        <f t="shared" si="86"/>
        <v>22.025382425324519</v>
      </c>
      <c r="F1136" s="11">
        <f t="shared" si="87"/>
        <v>225.97771700659891</v>
      </c>
      <c r="G1136" s="11">
        <f t="shared" si="88"/>
        <v>236.13357226180736</v>
      </c>
      <c r="H1136" s="11">
        <f t="shared" si="89"/>
        <v>146.19549751064341</v>
      </c>
      <c r="I1136">
        <v>144.6</v>
      </c>
      <c r="J1136">
        <v>17</v>
      </c>
      <c r="K1136">
        <v>263</v>
      </c>
      <c r="L1136">
        <v>12</v>
      </c>
    </row>
    <row r="1137" spans="1:12">
      <c r="A1137" t="s">
        <v>12</v>
      </c>
      <c r="B1137" s="1">
        <v>43926</v>
      </c>
      <c r="C1137">
        <v>75</v>
      </c>
      <c r="D1137" s="11">
        <f t="shared" si="85"/>
        <v>71.425544999811279</v>
      </c>
      <c r="E1137" s="11">
        <f t="shared" si="86"/>
        <v>19.995319210539016</v>
      </c>
      <c r="F1137" s="11">
        <f t="shared" si="87"/>
        <v>205.14951789533893</v>
      </c>
      <c r="G1137" s="11">
        <f t="shared" si="88"/>
        <v>214.36931547989465</v>
      </c>
      <c r="H1137" s="11">
        <f t="shared" si="89"/>
        <v>132.72076658736182</v>
      </c>
      <c r="I1137">
        <v>124.60000000000001</v>
      </c>
      <c r="J1137">
        <v>13</v>
      </c>
      <c r="K1137">
        <v>246</v>
      </c>
      <c r="L1137">
        <v>8</v>
      </c>
    </row>
    <row r="1138" spans="1:12">
      <c r="A1138" t="s">
        <v>12</v>
      </c>
      <c r="B1138" s="1">
        <v>43925</v>
      </c>
      <c r="C1138">
        <v>67</v>
      </c>
      <c r="D1138" s="11">
        <f t="shared" si="85"/>
        <v>67.197030281097568</v>
      </c>
      <c r="E1138" s="11">
        <f t="shared" si="86"/>
        <v>18.81156203252425</v>
      </c>
      <c r="F1138" s="11">
        <f t="shared" si="87"/>
        <v>193.00431471964382</v>
      </c>
      <c r="G1138" s="11">
        <f t="shared" si="88"/>
        <v>201.67828448041521</v>
      </c>
      <c r="H1138" s="11">
        <f t="shared" si="89"/>
        <v>124.86346966375964</v>
      </c>
      <c r="I1138">
        <v>111.30000000000001</v>
      </c>
      <c r="J1138">
        <v>12</v>
      </c>
      <c r="K1138">
        <v>233</v>
      </c>
      <c r="L1138">
        <v>3</v>
      </c>
    </row>
    <row r="1139" spans="1:12">
      <c r="A1139" t="s">
        <v>12</v>
      </c>
      <c r="B1139" s="1">
        <v>43924</v>
      </c>
      <c r="C1139">
        <v>64</v>
      </c>
      <c r="D1139" s="11">
        <f t="shared" si="85"/>
        <v>61.820502516579225</v>
      </c>
      <c r="E1139" s="11">
        <f t="shared" si="86"/>
        <v>17.306422815229457</v>
      </c>
      <c r="F1139" s="11">
        <f t="shared" si="87"/>
        <v>177.56177131525317</v>
      </c>
      <c r="G1139" s="11">
        <f t="shared" si="88"/>
        <v>185.54172470279659</v>
      </c>
      <c r="H1139" s="11">
        <f t="shared" si="89"/>
        <v>114.87296995546907</v>
      </c>
      <c r="I1139">
        <v>106.30000000000001</v>
      </c>
      <c r="J1139">
        <v>22</v>
      </c>
      <c r="K1139">
        <v>221</v>
      </c>
      <c r="L1139">
        <v>7</v>
      </c>
    </row>
    <row r="1140" spans="1:12">
      <c r="A1140" t="s">
        <v>12</v>
      </c>
      <c r="B1140" s="1">
        <v>43923</v>
      </c>
      <c r="C1140">
        <v>57</v>
      </c>
      <c r="D1140" s="11">
        <f t="shared" si="85"/>
        <v>55.621232069234232</v>
      </c>
      <c r="E1140" s="11">
        <f t="shared" si="86"/>
        <v>15.57095980311731</v>
      </c>
      <c r="F1140" s="11">
        <f t="shared" si="87"/>
        <v>159.75613408029741</v>
      </c>
      <c r="G1140" s="11">
        <f t="shared" si="88"/>
        <v>166.93586930084484</v>
      </c>
      <c r="H1140" s="11">
        <f t="shared" si="89"/>
        <v>103.35367491815184</v>
      </c>
      <c r="I1140">
        <v>94.7</v>
      </c>
      <c r="J1140">
        <v>12</v>
      </c>
      <c r="K1140">
        <v>199</v>
      </c>
      <c r="L1140">
        <v>6</v>
      </c>
    </row>
    <row r="1141" spans="1:12">
      <c r="A1141" t="s">
        <v>12</v>
      </c>
      <c r="B1141" s="1">
        <v>43922</v>
      </c>
      <c r="C1141">
        <v>51</v>
      </c>
      <c r="D1141" s="11">
        <f t="shared" si="85"/>
        <v>49.249759665018551</v>
      </c>
      <c r="E1141" s="11">
        <f t="shared" si="86"/>
        <v>13.78728948511316</v>
      </c>
      <c r="F1141" s="11">
        <f t="shared" si="87"/>
        <v>141.45589581103735</v>
      </c>
      <c r="G1141" s="11">
        <f t="shared" si="88"/>
        <v>147.8131845821722</v>
      </c>
      <c r="H1141" s="11">
        <f t="shared" si="89"/>
        <v>91.514399463131355</v>
      </c>
      <c r="I1141">
        <v>84.7</v>
      </c>
      <c r="J1141">
        <v>28</v>
      </c>
      <c r="K1141">
        <v>187</v>
      </c>
      <c r="L1141">
        <v>10</v>
      </c>
    </row>
    <row r="1142" spans="1:12">
      <c r="A1142" t="s">
        <v>12</v>
      </c>
      <c r="B1142" s="1">
        <v>43921</v>
      </c>
      <c r="C1142">
        <v>41</v>
      </c>
      <c r="D1142" s="11">
        <f t="shared" si="85"/>
        <v>43.127023420727198</v>
      </c>
      <c r="E1142" s="11">
        <f t="shared" si="86"/>
        <v>12.073251942286349</v>
      </c>
      <c r="F1142" s="11">
        <f t="shared" si="87"/>
        <v>123.87008125799463</v>
      </c>
      <c r="G1142" s="11">
        <f t="shared" si="88"/>
        <v>129.43703109876307</v>
      </c>
      <c r="H1142" s="11">
        <f t="shared" si="89"/>
        <v>80.137317944793338</v>
      </c>
      <c r="I1142">
        <v>68.100000000000009</v>
      </c>
      <c r="J1142">
        <v>5</v>
      </c>
      <c r="K1142">
        <v>159</v>
      </c>
      <c r="L1142">
        <v>3</v>
      </c>
    </row>
    <row r="1143" spans="1:12">
      <c r="A1143" t="s">
        <v>12</v>
      </c>
      <c r="B1143" s="1">
        <v>43920</v>
      </c>
      <c r="C1143">
        <v>38</v>
      </c>
      <c r="D1143" s="11">
        <f t="shared" si="85"/>
        <v>37.941831163842963</v>
      </c>
      <c r="E1143" s="11">
        <f t="shared" si="86"/>
        <v>10.621676398204894</v>
      </c>
      <c r="F1143" s="11">
        <f t="shared" si="87"/>
        <v>108.97709455838658</v>
      </c>
      <c r="G1143" s="11">
        <f t="shared" si="88"/>
        <v>113.87472611750097</v>
      </c>
      <c r="H1143" s="11">
        <f t="shared" si="89"/>
        <v>70.502352033950842</v>
      </c>
      <c r="I1143">
        <v>63.1</v>
      </c>
      <c r="J1143">
        <v>24</v>
      </c>
      <c r="K1143">
        <v>154</v>
      </c>
      <c r="L1143">
        <v>9</v>
      </c>
    </row>
    <row r="1144" spans="1:12">
      <c r="A1144" t="s">
        <v>12</v>
      </c>
      <c r="B1144" s="1">
        <v>43919</v>
      </c>
      <c r="C1144">
        <v>29</v>
      </c>
      <c r="D1144" s="11">
        <f t="shared" si="85"/>
        <v>31.551225208863865</v>
      </c>
      <c r="E1144" s="11">
        <f t="shared" si="86"/>
        <v>8.8326497128794106</v>
      </c>
      <c r="F1144" s="11">
        <f t="shared" si="87"/>
        <v>90.62190061864824</v>
      </c>
      <c r="G1144" s="11">
        <f t="shared" si="88"/>
        <v>94.694615919192685</v>
      </c>
      <c r="H1144" s="11">
        <f t="shared" si="89"/>
        <v>58.627523199185546</v>
      </c>
      <c r="I1144">
        <v>48.2</v>
      </c>
      <c r="J1144">
        <v>10</v>
      </c>
      <c r="K1144">
        <v>130</v>
      </c>
      <c r="L1144">
        <v>5</v>
      </c>
    </row>
    <row r="1145" spans="1:12">
      <c r="A1145" t="s">
        <v>12</v>
      </c>
      <c r="B1145" s="1">
        <v>43918</v>
      </c>
      <c r="C1145">
        <v>24</v>
      </c>
      <c r="D1145" s="11">
        <f t="shared" si="85"/>
        <v>28.566391289771833</v>
      </c>
      <c r="E1145" s="11">
        <f t="shared" si="86"/>
        <v>7.9970564107513393</v>
      </c>
      <c r="F1145" s="11">
        <f t="shared" si="87"/>
        <v>82.048816024039922</v>
      </c>
      <c r="G1145" s="11">
        <f t="shared" si="88"/>
        <v>85.736241096030739</v>
      </c>
      <c r="H1145" s="11">
        <f t="shared" si="89"/>
        <v>53.081195958995771</v>
      </c>
      <c r="I1145">
        <v>39.900000000000006</v>
      </c>
      <c r="J1145">
        <v>8</v>
      </c>
      <c r="K1145">
        <v>120</v>
      </c>
      <c r="L1145">
        <v>2</v>
      </c>
    </row>
    <row r="1146" spans="1:12">
      <c r="A1146" t="s">
        <v>12</v>
      </c>
      <c r="B1146" s="1">
        <v>43917</v>
      </c>
      <c r="C1146">
        <v>22</v>
      </c>
      <c r="D1146" s="11">
        <f t="shared" si="85"/>
        <v>25.390221863045692</v>
      </c>
      <c r="E1146" s="11">
        <f t="shared" si="86"/>
        <v>7.1078994354099319</v>
      </c>
      <c r="F1146" s="11">
        <f t="shared" si="87"/>
        <v>72.926174724649016</v>
      </c>
      <c r="G1146" s="11">
        <f t="shared" si="88"/>
        <v>76.203611476512251</v>
      </c>
      <c r="H1146" s="11">
        <f t="shared" si="89"/>
        <v>47.179334921357928</v>
      </c>
      <c r="I1146">
        <v>36.6</v>
      </c>
      <c r="J1146">
        <v>15</v>
      </c>
      <c r="K1146">
        <v>112</v>
      </c>
      <c r="L1146">
        <v>5</v>
      </c>
    </row>
    <row r="1147" spans="1:12">
      <c r="A1147" t="s">
        <v>12</v>
      </c>
      <c r="B1147" s="1">
        <v>43916</v>
      </c>
      <c r="C1147">
        <v>17</v>
      </c>
      <c r="D1147" s="11">
        <f t="shared" si="85"/>
        <v>21.850514971814757</v>
      </c>
      <c r="E1147" s="11">
        <f t="shared" si="86"/>
        <v>6.1169714809631817</v>
      </c>
      <c r="F1147" s="11">
        <f t="shared" si="87"/>
        <v>62.75937568617119</v>
      </c>
      <c r="G1147" s="11">
        <f t="shared" si="88"/>
        <v>65.579897743916334</v>
      </c>
      <c r="H1147" s="11">
        <f t="shared" si="89"/>
        <v>40.601959668568767</v>
      </c>
      <c r="I1147">
        <v>28.200000000000003</v>
      </c>
      <c r="J1147">
        <v>22</v>
      </c>
      <c r="K1147">
        <v>97</v>
      </c>
      <c r="L1147">
        <v>5</v>
      </c>
    </row>
    <row r="1148" spans="1:12">
      <c r="A1148" t="s">
        <v>12</v>
      </c>
      <c r="B1148" s="1">
        <v>43915</v>
      </c>
      <c r="C1148">
        <v>12</v>
      </c>
      <c r="D1148" s="11">
        <f t="shared" si="85"/>
        <v>18.521277138981333</v>
      </c>
      <c r="E1148" s="11">
        <f t="shared" si="86"/>
        <v>5.1849635670511027</v>
      </c>
      <c r="F1148" s="11">
        <f t="shared" si="87"/>
        <v>53.197089022954216</v>
      </c>
      <c r="G1148" s="11">
        <f t="shared" si="88"/>
        <v>55.587864287312627</v>
      </c>
      <c r="H1148" s="11">
        <f t="shared" si="89"/>
        <v>34.415671592972473</v>
      </c>
      <c r="I1148">
        <v>19.900000000000002</v>
      </c>
      <c r="J1148">
        <v>15</v>
      </c>
      <c r="K1148">
        <v>75</v>
      </c>
      <c r="L1148">
        <v>6</v>
      </c>
    </row>
    <row r="1149" spans="1:12">
      <c r="A1149" t="s">
        <v>12</v>
      </c>
      <c r="B1149" s="1">
        <v>43914</v>
      </c>
      <c r="C1149">
        <v>6</v>
      </c>
      <c r="D1149" s="11">
        <f t="shared" si="85"/>
        <v>15.019837349277218</v>
      </c>
      <c r="E1149" s="11">
        <f t="shared" si="86"/>
        <v>4.2047483472470208</v>
      </c>
      <c r="F1149" s="11">
        <f t="shared" si="87"/>
        <v>43.140201325432912</v>
      </c>
      <c r="G1149" s="11">
        <f t="shared" si="88"/>
        <v>45.079001513988025</v>
      </c>
      <c r="H1149" s="11">
        <f t="shared" si="89"/>
        <v>27.909403099672925</v>
      </c>
      <c r="I1149">
        <v>10</v>
      </c>
      <c r="J1149">
        <v>16</v>
      </c>
      <c r="K1149">
        <v>60</v>
      </c>
      <c r="L1149">
        <v>2</v>
      </c>
    </row>
    <row r="1150" spans="1:12">
      <c r="A1150" t="s">
        <v>12</v>
      </c>
      <c r="B1150" s="1">
        <v>43913</v>
      </c>
      <c r="C1150">
        <v>4</v>
      </c>
      <c r="D1150" s="11">
        <f t="shared" si="85"/>
        <v>12.436807996216805</v>
      </c>
      <c r="E1150" s="11">
        <f t="shared" si="86"/>
        <v>3.4816387588669597</v>
      </c>
      <c r="F1150" s="11">
        <f t="shared" si="87"/>
        <v>35.721185810868015</v>
      </c>
      <c r="G1150" s="11">
        <f t="shared" si="88"/>
        <v>37.326561763174801</v>
      </c>
      <c r="H1150" s="11">
        <f t="shared" si="89"/>
        <v>23.10969683412408</v>
      </c>
      <c r="I1150">
        <v>6.6000000000000005</v>
      </c>
      <c r="J1150">
        <v>3</v>
      </c>
      <c r="K1150">
        <v>44</v>
      </c>
      <c r="L1150">
        <v>1</v>
      </c>
    </row>
    <row r="1151" spans="1:12">
      <c r="A1151" t="s">
        <v>12</v>
      </c>
      <c r="B1151" s="1">
        <v>43912</v>
      </c>
      <c r="C1151">
        <v>3</v>
      </c>
      <c r="D1151" s="11">
        <f t="shared" si="85"/>
        <v>9.9494463969734444</v>
      </c>
      <c r="E1151" s="11">
        <f t="shared" si="86"/>
        <v>2.7853110070935676</v>
      </c>
      <c r="F1151" s="11">
        <f t="shared" si="87"/>
        <v>28.576948648694412</v>
      </c>
      <c r="G1151" s="11">
        <f t="shared" si="88"/>
        <v>29.861249410539841</v>
      </c>
      <c r="H1151" s="11">
        <f t="shared" si="89"/>
        <v>18.487757467299264</v>
      </c>
      <c r="I1151">
        <v>5</v>
      </c>
      <c r="J1151">
        <v>9</v>
      </c>
      <c r="K1151">
        <v>41</v>
      </c>
      <c r="L1151">
        <v>0</v>
      </c>
    </row>
    <row r="1152" spans="1:12">
      <c r="A1152" t="s">
        <v>12</v>
      </c>
      <c r="B1152" s="1">
        <v>43911</v>
      </c>
      <c r="C1152">
        <v>3</v>
      </c>
      <c r="D1152" s="11">
        <f t="shared" si="85"/>
        <v>8.4952965389542481</v>
      </c>
      <c r="E1152" s="11">
        <f t="shared" si="86"/>
        <v>2.3782270906722003</v>
      </c>
      <c r="F1152" s="11">
        <f t="shared" si="87"/>
        <v>24.400317692346768</v>
      </c>
      <c r="G1152" s="11">
        <f t="shared" si="88"/>
        <v>25.496912958230173</v>
      </c>
      <c r="H1152" s="11">
        <f t="shared" si="89"/>
        <v>15.785700606693986</v>
      </c>
      <c r="I1152">
        <v>5</v>
      </c>
      <c r="J1152">
        <v>7</v>
      </c>
      <c r="K1152">
        <v>32</v>
      </c>
      <c r="L1152">
        <v>1</v>
      </c>
    </row>
    <row r="1153" spans="1:12">
      <c r="A1153" t="s">
        <v>12</v>
      </c>
      <c r="B1153" s="1">
        <v>43910</v>
      </c>
      <c r="C1153">
        <v>2</v>
      </c>
      <c r="D1153" s="11">
        <f t="shared" si="85"/>
        <v>7.0602802316984636</v>
      </c>
      <c r="E1153" s="11">
        <f t="shared" si="86"/>
        <v>1.9764995415721665</v>
      </c>
      <c r="F1153" s="11">
        <f t="shared" si="87"/>
        <v>20.278642406477381</v>
      </c>
      <c r="G1153" s="11">
        <f t="shared" si="88"/>
        <v>21.190001985556155</v>
      </c>
      <c r="H1153" s="11">
        <f t="shared" si="89"/>
        <v>13.119197125833516</v>
      </c>
      <c r="I1153">
        <v>3.3000000000000003</v>
      </c>
      <c r="J1153">
        <v>6</v>
      </c>
      <c r="K1153">
        <v>25</v>
      </c>
      <c r="L1153">
        <v>0</v>
      </c>
    </row>
    <row r="1154" spans="1:12">
      <c r="A1154" t="s">
        <v>12</v>
      </c>
      <c r="B1154" s="1">
        <v>43909</v>
      </c>
      <c r="C1154">
        <v>2</v>
      </c>
      <c r="D1154" s="11">
        <f t="shared" ref="D1154:D1217" si="90">SUMIFS(CasesHB,HB,"Wales",SpecDate,B1154)*SUMIFS(Pop,Area,A1154)</f>
        <v>5.6826645767329094</v>
      </c>
      <c r="E1154" s="11">
        <f t="shared" ref="E1154:E1217" si="91">SUMIFS(CasesHB,HB,"Wales",SpecDate,B1154)*SUMIFS(AreaKm2,Area,A1154)</f>
        <v>1.590841094436134</v>
      </c>
      <c r="F1154" s="11">
        <f t="shared" ref="F1154:F1217" si="92">SUMIFS(CasesHB,HB,"Wales",SpecDate,B1154)*SUMIFS(PopKm2,Area,A1154)</f>
        <v>16.32183413204277</v>
      </c>
      <c r="G1154" s="11">
        <f t="shared" ref="G1154:G1217" si="93">SUMIFS(CasesHB,HB,"Wales",SpecDate,B1154)*SUMIFS(PopKm2SRT,Area,A1154)</f>
        <v>17.055367451789103</v>
      </c>
      <c r="H1154" s="11">
        <f t="shared" ref="H1154:H1217" si="94">SUMIFS(CasesHB,HB,"Wales",SpecDate,B1154)*SUMIFS(PopSRTKm2,Area,A1154)</f>
        <v>10.559353784207463</v>
      </c>
      <c r="I1154">
        <v>3.3000000000000003</v>
      </c>
      <c r="J1154">
        <v>7</v>
      </c>
      <c r="K1154">
        <v>19</v>
      </c>
      <c r="L1154">
        <v>1</v>
      </c>
    </row>
    <row r="1155" spans="1:12">
      <c r="A1155" t="s">
        <v>12</v>
      </c>
      <c r="B1155" s="1">
        <v>43908</v>
      </c>
      <c r="C1155">
        <v>1</v>
      </c>
      <c r="D1155" s="11">
        <f t="shared" si="90"/>
        <v>4.5346515309282811</v>
      </c>
      <c r="E1155" s="11">
        <f t="shared" si="91"/>
        <v>1.2694590551561069</v>
      </c>
      <c r="F1155" s="11">
        <f t="shared" si="92"/>
        <v>13.024493903347262</v>
      </c>
      <c r="G1155" s="11">
        <f t="shared" si="93"/>
        <v>13.609838673649888</v>
      </c>
      <c r="H1155" s="11">
        <f t="shared" si="94"/>
        <v>8.4261509995190877</v>
      </c>
      <c r="I1155">
        <v>1.7000000000000002</v>
      </c>
      <c r="J1155">
        <v>1</v>
      </c>
      <c r="K1155">
        <v>12</v>
      </c>
      <c r="L1155">
        <v>0</v>
      </c>
    </row>
    <row r="1156" spans="1:12">
      <c r="A1156" t="s">
        <v>12</v>
      </c>
      <c r="B1156" s="1">
        <v>43907</v>
      </c>
      <c r="C1156">
        <v>1</v>
      </c>
      <c r="D1156" s="11">
        <f t="shared" si="90"/>
        <v>3.8649772542089149</v>
      </c>
      <c r="E1156" s="11">
        <f t="shared" si="91"/>
        <v>1.0819861989094244</v>
      </c>
      <c r="F1156" s="11">
        <f t="shared" si="92"/>
        <v>11.101045436608214</v>
      </c>
      <c r="G1156" s="11">
        <f t="shared" si="93"/>
        <v>11.599946886402014</v>
      </c>
      <c r="H1156" s="11">
        <f t="shared" si="94"/>
        <v>7.1817827084508679</v>
      </c>
      <c r="I1156">
        <v>1.7000000000000002</v>
      </c>
      <c r="J1156">
        <v>10</v>
      </c>
      <c r="K1156">
        <v>11</v>
      </c>
      <c r="L1156">
        <v>0</v>
      </c>
    </row>
    <row r="1157" spans="1:12">
      <c r="A1157" t="s">
        <v>12</v>
      </c>
      <c r="B1157" s="1">
        <v>43906</v>
      </c>
      <c r="C1157">
        <v>1</v>
      </c>
      <c r="D1157" s="11">
        <f t="shared" si="90"/>
        <v>3.1570358759627273</v>
      </c>
      <c r="E1157" s="11">
        <f t="shared" si="91"/>
        <v>0.88380060802007443</v>
      </c>
      <c r="F1157" s="11">
        <f t="shared" si="92"/>
        <v>9.0676856289126508</v>
      </c>
      <c r="G1157" s="11">
        <f t="shared" si="93"/>
        <v>9.4752041398828339</v>
      </c>
      <c r="H1157" s="11">
        <f t="shared" si="94"/>
        <v>5.8663076578930351</v>
      </c>
      <c r="I1157">
        <v>1.7000000000000002</v>
      </c>
      <c r="J1157">
        <v>1</v>
      </c>
      <c r="K1157">
        <v>1</v>
      </c>
      <c r="L1157">
        <v>1</v>
      </c>
    </row>
    <row r="1158" spans="1:12">
      <c r="A1158" t="s">
        <v>12</v>
      </c>
      <c r="B1158" s="1">
        <v>43905</v>
      </c>
      <c r="C1158">
        <v>0</v>
      </c>
      <c r="D1158" s="11">
        <f t="shared" si="90"/>
        <v>2.5064951500067716</v>
      </c>
      <c r="E1158" s="11">
        <f t="shared" si="91"/>
        <v>0.70168411909472572</v>
      </c>
      <c r="F1158" s="11">
        <f t="shared" si="92"/>
        <v>7.1991928326518622</v>
      </c>
      <c r="G1158" s="11">
        <f t="shared" si="93"/>
        <v>7.5227378322706135</v>
      </c>
      <c r="H1158" s="11">
        <f t="shared" si="94"/>
        <v>4.6574927465696216</v>
      </c>
      <c r="I1158">
        <v>0</v>
      </c>
      <c r="J1158">
        <v>0</v>
      </c>
      <c r="K1158">
        <v>0</v>
      </c>
      <c r="L1158">
        <v>0</v>
      </c>
    </row>
    <row r="1159" spans="1:12">
      <c r="A1159" t="s">
        <v>12</v>
      </c>
      <c r="B1159" s="1">
        <v>43904</v>
      </c>
      <c r="C1159">
        <v>0</v>
      </c>
      <c r="D1159" s="11">
        <f t="shared" si="90"/>
        <v>1.951622177867868</v>
      </c>
      <c r="E1159" s="11">
        <f t="shared" si="91"/>
        <v>0.54634946677604601</v>
      </c>
      <c r="F1159" s="11">
        <f t="shared" si="92"/>
        <v>5.605478388782366</v>
      </c>
      <c r="G1159" s="11">
        <f t="shared" si="93"/>
        <v>5.8573989228366612</v>
      </c>
      <c r="H1159" s="11">
        <f t="shared" si="94"/>
        <v>3.6264447339702399</v>
      </c>
      <c r="I1159">
        <v>0</v>
      </c>
      <c r="J1159">
        <v>0</v>
      </c>
      <c r="K1159">
        <v>0</v>
      </c>
      <c r="L1159">
        <v>0</v>
      </c>
    </row>
    <row r="1160" spans="1:12">
      <c r="A1160" t="s">
        <v>12</v>
      </c>
      <c r="B1160" s="1">
        <v>43903</v>
      </c>
      <c r="C1160">
        <v>0</v>
      </c>
      <c r="D1160" s="11">
        <f t="shared" si="90"/>
        <v>1.5880847133630689</v>
      </c>
      <c r="E1160" s="11">
        <f t="shared" si="91"/>
        <v>0.44457848767070407</v>
      </c>
      <c r="F1160" s="11">
        <f t="shared" si="92"/>
        <v>4.5613206496954541</v>
      </c>
      <c r="G1160" s="11">
        <f t="shared" si="93"/>
        <v>4.766314809759244</v>
      </c>
      <c r="H1160" s="11">
        <f t="shared" si="94"/>
        <v>2.9509305188189208</v>
      </c>
      <c r="I1160">
        <v>0</v>
      </c>
      <c r="J1160">
        <v>0</v>
      </c>
      <c r="K1160">
        <v>0</v>
      </c>
      <c r="L1160">
        <v>0</v>
      </c>
    </row>
    <row r="1161" spans="1:12">
      <c r="A1161" t="s">
        <v>12</v>
      </c>
      <c r="B1161" s="1">
        <v>43902</v>
      </c>
      <c r="C1161">
        <v>0</v>
      </c>
      <c r="D1161" s="11">
        <f t="shared" si="90"/>
        <v>1.0714788427509863</v>
      </c>
      <c r="E1161" s="11">
        <f t="shared" si="91"/>
        <v>0.29995656999469189</v>
      </c>
      <c r="F1161" s="11">
        <f t="shared" si="92"/>
        <v>3.0775175467824751</v>
      </c>
      <c r="G1161" s="11">
        <f t="shared" si="93"/>
        <v>3.2158268595965982</v>
      </c>
      <c r="H1161" s="11">
        <f t="shared" si="94"/>
        <v>1.9909892657091515</v>
      </c>
      <c r="I1161">
        <v>0</v>
      </c>
      <c r="J1161">
        <v>0</v>
      </c>
      <c r="K1161">
        <v>0</v>
      </c>
      <c r="L1161">
        <v>0</v>
      </c>
    </row>
    <row r="1162" spans="1:12">
      <c r="A1162" t="s">
        <v>12</v>
      </c>
      <c r="B1162" s="1">
        <v>43901</v>
      </c>
      <c r="C1162">
        <v>0</v>
      </c>
      <c r="D1162" s="11">
        <f t="shared" si="90"/>
        <v>0.61227362442913502</v>
      </c>
      <c r="E1162" s="11">
        <f t="shared" si="91"/>
        <v>0.17140375428268109</v>
      </c>
      <c r="F1162" s="11">
        <f t="shared" si="92"/>
        <v>1.7585814553042716</v>
      </c>
      <c r="G1162" s="11">
        <f t="shared" si="93"/>
        <v>1.8376153483409132</v>
      </c>
      <c r="H1162" s="11">
        <f t="shared" si="94"/>
        <v>1.1377081518338008</v>
      </c>
      <c r="I1162">
        <v>0</v>
      </c>
      <c r="J1162">
        <v>0</v>
      </c>
      <c r="K1162">
        <v>0</v>
      </c>
      <c r="L1162">
        <v>0</v>
      </c>
    </row>
    <row r="1163" spans="1:12">
      <c r="A1163" t="s">
        <v>12</v>
      </c>
      <c r="B1163" s="1">
        <v>43900</v>
      </c>
      <c r="C1163">
        <v>0</v>
      </c>
      <c r="D1163" s="11">
        <f t="shared" si="90"/>
        <v>0.34440391374138846</v>
      </c>
      <c r="E1163" s="11">
        <f t="shared" si="91"/>
        <v>9.641461178400812E-2</v>
      </c>
      <c r="F1163" s="11">
        <f t="shared" si="92"/>
        <v>0.98920206860865278</v>
      </c>
      <c r="G1163" s="11">
        <f t="shared" si="93"/>
        <v>1.0336586334417637</v>
      </c>
      <c r="H1163" s="11">
        <f t="shared" si="94"/>
        <v>0.63996083540651294</v>
      </c>
      <c r="I1163">
        <v>0</v>
      </c>
      <c r="J1163">
        <v>0</v>
      </c>
      <c r="K1163">
        <v>0</v>
      </c>
      <c r="L1163">
        <v>0</v>
      </c>
    </row>
    <row r="1164" spans="1:12">
      <c r="A1164" t="s">
        <v>12</v>
      </c>
      <c r="B1164" s="1">
        <v>43899</v>
      </c>
      <c r="C1164">
        <v>0</v>
      </c>
      <c r="D1164" s="11">
        <f t="shared" si="90"/>
        <v>0.13393485534387328</v>
      </c>
      <c r="E1164" s="11">
        <f t="shared" si="91"/>
        <v>3.7494571249336486E-2</v>
      </c>
      <c r="F1164" s="11">
        <f t="shared" si="92"/>
        <v>0.38468969334780939</v>
      </c>
      <c r="G1164" s="11">
        <f t="shared" si="93"/>
        <v>0.40197835744957477</v>
      </c>
      <c r="H1164" s="11">
        <f t="shared" si="94"/>
        <v>0.24887365821364393</v>
      </c>
      <c r="I1164">
        <v>0</v>
      </c>
      <c r="J1164">
        <v>0</v>
      </c>
      <c r="K1164">
        <v>0</v>
      </c>
      <c r="L1164">
        <v>0</v>
      </c>
    </row>
    <row r="1165" spans="1:12">
      <c r="A1165" t="s">
        <v>12</v>
      </c>
      <c r="B1165" s="1">
        <v>43898</v>
      </c>
      <c r="C1165">
        <v>0</v>
      </c>
      <c r="D1165" s="11">
        <f t="shared" si="90"/>
        <v>7.6534203053641878E-2</v>
      </c>
      <c r="E1165" s="11">
        <f t="shared" si="91"/>
        <v>2.1425469285335137E-2</v>
      </c>
      <c r="F1165" s="11">
        <f t="shared" si="92"/>
        <v>0.21982268191303395</v>
      </c>
      <c r="G1165" s="11">
        <f t="shared" si="93"/>
        <v>0.22970191854261415</v>
      </c>
      <c r="H1165" s="11">
        <f t="shared" si="94"/>
        <v>0.1422135189792251</v>
      </c>
      <c r="I1165">
        <v>0</v>
      </c>
      <c r="J1165">
        <v>0</v>
      </c>
      <c r="K1165">
        <v>0</v>
      </c>
      <c r="L1165">
        <v>0</v>
      </c>
    </row>
    <row r="1166" spans="1:12">
      <c r="A1166" t="s">
        <v>12</v>
      </c>
      <c r="B1166" s="1">
        <v>43897</v>
      </c>
      <c r="C1166">
        <v>0</v>
      </c>
      <c r="D1166" s="11">
        <f t="shared" si="90"/>
        <v>7.6534203053641878E-2</v>
      </c>
      <c r="E1166" s="11">
        <f t="shared" si="91"/>
        <v>2.1425469285335137E-2</v>
      </c>
      <c r="F1166" s="11">
        <f t="shared" si="92"/>
        <v>0.21982268191303395</v>
      </c>
      <c r="G1166" s="11">
        <f t="shared" si="93"/>
        <v>0.22970191854261415</v>
      </c>
      <c r="H1166" s="11">
        <f t="shared" si="94"/>
        <v>0.1422135189792251</v>
      </c>
      <c r="I1166">
        <v>0</v>
      </c>
      <c r="J1166">
        <v>0</v>
      </c>
      <c r="K1166">
        <v>0</v>
      </c>
      <c r="L1166">
        <v>0</v>
      </c>
    </row>
    <row r="1167" spans="1:12">
      <c r="A1167" t="s">
        <v>12</v>
      </c>
      <c r="B1167" s="1">
        <v>43896</v>
      </c>
      <c r="C1167">
        <v>0</v>
      </c>
      <c r="D1167" s="11">
        <f t="shared" si="90"/>
        <v>3.8267101526820939E-2</v>
      </c>
      <c r="E1167" s="11">
        <f t="shared" si="91"/>
        <v>1.0712734642667568E-2</v>
      </c>
      <c r="F1167" s="11">
        <f t="shared" si="92"/>
        <v>0.10991134095651697</v>
      </c>
      <c r="G1167" s="11">
        <f t="shared" si="93"/>
        <v>0.11485095927130708</v>
      </c>
      <c r="H1167" s="11">
        <f t="shared" si="94"/>
        <v>7.110675948961255E-2</v>
      </c>
      <c r="I1167">
        <v>0</v>
      </c>
      <c r="J1167">
        <v>0</v>
      </c>
      <c r="K1167">
        <v>0</v>
      </c>
      <c r="L1167">
        <v>0</v>
      </c>
    </row>
    <row r="1168" spans="1:12">
      <c r="A1168" t="s">
        <v>12</v>
      </c>
      <c r="B1168" s="1">
        <v>43895</v>
      </c>
      <c r="C1168">
        <v>0</v>
      </c>
      <c r="D1168" s="11">
        <f t="shared" si="90"/>
        <v>3.8267101526820939E-2</v>
      </c>
      <c r="E1168" s="11">
        <f t="shared" si="91"/>
        <v>1.0712734642667568E-2</v>
      </c>
      <c r="F1168" s="11">
        <f t="shared" si="92"/>
        <v>0.10991134095651697</v>
      </c>
      <c r="G1168" s="11">
        <f t="shared" si="93"/>
        <v>0.11485095927130708</v>
      </c>
      <c r="H1168" s="11">
        <f t="shared" si="94"/>
        <v>7.110675948961255E-2</v>
      </c>
      <c r="I1168">
        <v>0</v>
      </c>
      <c r="J1168">
        <v>0</v>
      </c>
      <c r="K1168">
        <v>0</v>
      </c>
      <c r="L1168">
        <v>0</v>
      </c>
    </row>
    <row r="1169" spans="1:12">
      <c r="A1169" t="s">
        <v>12</v>
      </c>
      <c r="B1169" s="1">
        <v>43894</v>
      </c>
      <c r="C1169">
        <v>0</v>
      </c>
      <c r="D1169" s="11">
        <f t="shared" si="90"/>
        <v>3.8267101526820939E-2</v>
      </c>
      <c r="E1169" s="11">
        <f t="shared" si="91"/>
        <v>1.0712734642667568E-2</v>
      </c>
      <c r="F1169" s="11">
        <f t="shared" si="92"/>
        <v>0.10991134095651697</v>
      </c>
      <c r="G1169" s="11">
        <f t="shared" si="93"/>
        <v>0.11485095927130708</v>
      </c>
      <c r="H1169" s="11">
        <f t="shared" si="94"/>
        <v>7.110675948961255E-2</v>
      </c>
      <c r="I1169">
        <v>0</v>
      </c>
      <c r="J1169">
        <v>0</v>
      </c>
      <c r="K1169">
        <v>0</v>
      </c>
      <c r="L1169">
        <v>0</v>
      </c>
    </row>
    <row r="1170" spans="1:12">
      <c r="A1170" t="s">
        <v>12</v>
      </c>
      <c r="B1170" s="1">
        <v>43893</v>
      </c>
      <c r="C1170">
        <v>0</v>
      </c>
      <c r="D1170" s="11">
        <f t="shared" si="90"/>
        <v>1.9133550763410469E-2</v>
      </c>
      <c r="E1170" s="11">
        <f t="shared" si="91"/>
        <v>5.3563673213337841E-3</v>
      </c>
      <c r="F1170" s="11">
        <f t="shared" si="92"/>
        <v>5.4955670478258486E-2</v>
      </c>
      <c r="G1170" s="11">
        <f t="shared" si="93"/>
        <v>5.7425479635653538E-2</v>
      </c>
      <c r="H1170" s="11">
        <f t="shared" si="94"/>
        <v>3.5553379744806275E-2</v>
      </c>
      <c r="I1170">
        <v>0</v>
      </c>
      <c r="J1170">
        <v>0</v>
      </c>
      <c r="K1170">
        <v>0</v>
      </c>
      <c r="L1170">
        <v>0</v>
      </c>
    </row>
    <row r="1171" spans="1:12">
      <c r="A1171" t="s">
        <v>12</v>
      </c>
      <c r="B1171" s="1">
        <v>43892</v>
      </c>
      <c r="C1171">
        <v>0</v>
      </c>
      <c r="D1171" s="11">
        <f t="shared" si="90"/>
        <v>1.9133550763410469E-2</v>
      </c>
      <c r="E1171" s="11">
        <f t="shared" si="91"/>
        <v>5.3563673213337841E-3</v>
      </c>
      <c r="F1171" s="11">
        <f t="shared" si="92"/>
        <v>5.4955670478258486E-2</v>
      </c>
      <c r="G1171" s="11">
        <f t="shared" si="93"/>
        <v>5.7425479635653538E-2</v>
      </c>
      <c r="H1171" s="11">
        <f t="shared" si="94"/>
        <v>3.5553379744806275E-2</v>
      </c>
      <c r="I1171">
        <v>0</v>
      </c>
      <c r="J1171">
        <v>0</v>
      </c>
      <c r="K1171">
        <v>0</v>
      </c>
      <c r="L1171">
        <v>0</v>
      </c>
    </row>
    <row r="1172" spans="1:12">
      <c r="A1172" t="s">
        <v>12</v>
      </c>
      <c r="B1172" s="1">
        <v>43891</v>
      </c>
      <c r="C1172">
        <v>0</v>
      </c>
      <c r="D1172" s="11">
        <f t="shared" si="90"/>
        <v>1.9133550763410469E-2</v>
      </c>
      <c r="E1172" s="11">
        <f t="shared" si="91"/>
        <v>5.3563673213337841E-3</v>
      </c>
      <c r="F1172" s="11">
        <f t="shared" si="92"/>
        <v>5.4955670478258486E-2</v>
      </c>
      <c r="G1172" s="11">
        <f t="shared" si="93"/>
        <v>5.7425479635653538E-2</v>
      </c>
      <c r="H1172" s="11">
        <f t="shared" si="94"/>
        <v>3.5553379744806275E-2</v>
      </c>
      <c r="I1172">
        <v>0</v>
      </c>
      <c r="J1172">
        <v>0</v>
      </c>
      <c r="K1172">
        <v>0</v>
      </c>
      <c r="L1172">
        <v>0</v>
      </c>
    </row>
    <row r="1173" spans="1:12">
      <c r="A1173" t="s">
        <v>12</v>
      </c>
      <c r="B1173" s="1">
        <v>43890</v>
      </c>
      <c r="C1173">
        <v>0</v>
      </c>
      <c r="D1173" s="11">
        <f t="shared" si="90"/>
        <v>1.9133550763410469E-2</v>
      </c>
      <c r="E1173" s="11">
        <f t="shared" si="91"/>
        <v>5.3563673213337841E-3</v>
      </c>
      <c r="F1173" s="11">
        <f t="shared" si="92"/>
        <v>5.4955670478258486E-2</v>
      </c>
      <c r="G1173" s="11">
        <f t="shared" si="93"/>
        <v>5.7425479635653538E-2</v>
      </c>
      <c r="H1173" s="11">
        <f t="shared" si="94"/>
        <v>3.5553379744806275E-2</v>
      </c>
      <c r="I1173">
        <v>0</v>
      </c>
      <c r="J1173">
        <v>0</v>
      </c>
      <c r="K1173">
        <v>0</v>
      </c>
      <c r="L1173">
        <v>0</v>
      </c>
    </row>
    <row r="1174" spans="1:12">
      <c r="A1174" t="s">
        <v>12</v>
      </c>
      <c r="B1174" s="1">
        <v>43889</v>
      </c>
      <c r="C1174">
        <v>0</v>
      </c>
      <c r="D1174" s="11">
        <f t="shared" si="90"/>
        <v>1.9133550763410469E-2</v>
      </c>
      <c r="E1174" s="11">
        <f t="shared" si="91"/>
        <v>5.3563673213337841E-3</v>
      </c>
      <c r="F1174" s="11">
        <f t="shared" si="92"/>
        <v>5.4955670478258486E-2</v>
      </c>
      <c r="G1174" s="11">
        <f t="shared" si="93"/>
        <v>5.7425479635653538E-2</v>
      </c>
      <c r="H1174" s="11">
        <f t="shared" si="94"/>
        <v>3.5553379744806275E-2</v>
      </c>
      <c r="I1174">
        <v>0</v>
      </c>
      <c r="J1174">
        <v>0</v>
      </c>
      <c r="K1174">
        <v>0</v>
      </c>
      <c r="L1174">
        <v>0</v>
      </c>
    </row>
    <row r="1175" spans="1:12">
      <c r="A1175" t="s">
        <v>12</v>
      </c>
      <c r="B1175" s="1">
        <v>43888</v>
      </c>
      <c r="C1175">
        <v>0</v>
      </c>
      <c r="D1175" s="11">
        <f t="shared" si="90"/>
        <v>1.9133550763410469E-2</v>
      </c>
      <c r="E1175" s="11">
        <f t="shared" si="91"/>
        <v>5.3563673213337841E-3</v>
      </c>
      <c r="F1175" s="11">
        <f t="shared" si="92"/>
        <v>5.4955670478258486E-2</v>
      </c>
      <c r="G1175" s="11">
        <f t="shared" si="93"/>
        <v>5.7425479635653538E-2</v>
      </c>
      <c r="H1175" s="11">
        <f t="shared" si="94"/>
        <v>3.5553379744806275E-2</v>
      </c>
      <c r="I1175">
        <v>0</v>
      </c>
      <c r="J1175">
        <v>0</v>
      </c>
      <c r="K1175">
        <v>0</v>
      </c>
      <c r="L1175">
        <v>0</v>
      </c>
    </row>
    <row r="1176" spans="1:12">
      <c r="A1176" t="s">
        <v>12</v>
      </c>
      <c r="B1176" s="1">
        <v>43887</v>
      </c>
      <c r="C1176">
        <v>0</v>
      </c>
      <c r="D1176" s="11">
        <f t="shared" si="90"/>
        <v>0</v>
      </c>
      <c r="E1176" s="11">
        <f t="shared" si="91"/>
        <v>0</v>
      </c>
      <c r="F1176" s="11">
        <f t="shared" si="92"/>
        <v>0</v>
      </c>
      <c r="G1176" s="11">
        <f t="shared" si="93"/>
        <v>0</v>
      </c>
      <c r="H1176" s="11">
        <f t="shared" si="94"/>
        <v>0</v>
      </c>
      <c r="I1176">
        <v>0</v>
      </c>
      <c r="J1176">
        <v>0</v>
      </c>
      <c r="K1176">
        <v>0</v>
      </c>
      <c r="L1176">
        <v>0</v>
      </c>
    </row>
    <row r="1177" spans="1:12">
      <c r="A1177" t="s">
        <v>12</v>
      </c>
      <c r="B1177" s="1">
        <v>43886</v>
      </c>
      <c r="C1177">
        <v>0</v>
      </c>
      <c r="D1177" s="11">
        <f t="shared" si="90"/>
        <v>0</v>
      </c>
      <c r="E1177" s="11">
        <f t="shared" si="91"/>
        <v>0</v>
      </c>
      <c r="F1177" s="11">
        <f t="shared" si="92"/>
        <v>0</v>
      </c>
      <c r="G1177" s="11">
        <f t="shared" si="93"/>
        <v>0</v>
      </c>
      <c r="H1177" s="11">
        <f t="shared" si="94"/>
        <v>0</v>
      </c>
      <c r="I1177">
        <v>0</v>
      </c>
      <c r="J1177">
        <v>0</v>
      </c>
      <c r="K1177">
        <v>0</v>
      </c>
      <c r="L1177">
        <v>0</v>
      </c>
    </row>
    <row r="1178" spans="1:12">
      <c r="A1178" t="s">
        <v>12</v>
      </c>
      <c r="B1178" s="1">
        <v>43885</v>
      </c>
      <c r="C1178">
        <v>0</v>
      </c>
      <c r="D1178" s="11">
        <f t="shared" si="90"/>
        <v>0</v>
      </c>
      <c r="E1178" s="11">
        <f t="shared" si="91"/>
        <v>0</v>
      </c>
      <c r="F1178" s="11">
        <f t="shared" si="92"/>
        <v>0</v>
      </c>
      <c r="G1178" s="11">
        <f t="shared" si="93"/>
        <v>0</v>
      </c>
      <c r="H1178" s="11">
        <f t="shared" si="94"/>
        <v>0</v>
      </c>
      <c r="I1178">
        <v>0</v>
      </c>
      <c r="J1178">
        <v>0</v>
      </c>
      <c r="K1178">
        <v>0</v>
      </c>
      <c r="L1178">
        <v>0</v>
      </c>
    </row>
    <row r="1179" spans="1:12">
      <c r="A1179" t="s">
        <v>12</v>
      </c>
      <c r="B1179" s="1">
        <v>43884</v>
      </c>
      <c r="C1179">
        <v>0</v>
      </c>
      <c r="D1179" s="11">
        <f t="shared" si="90"/>
        <v>0</v>
      </c>
      <c r="E1179" s="11">
        <f t="shared" si="91"/>
        <v>0</v>
      </c>
      <c r="F1179" s="11">
        <f t="shared" si="92"/>
        <v>0</v>
      </c>
      <c r="G1179" s="11">
        <f t="shared" si="93"/>
        <v>0</v>
      </c>
      <c r="H1179" s="11">
        <f t="shared" si="94"/>
        <v>0</v>
      </c>
      <c r="I1179">
        <v>0</v>
      </c>
      <c r="J1179">
        <v>0</v>
      </c>
      <c r="K1179">
        <v>0</v>
      </c>
      <c r="L1179">
        <v>0</v>
      </c>
    </row>
    <row r="1180" spans="1:12">
      <c r="A1180" t="s">
        <v>12</v>
      </c>
      <c r="B1180" s="1">
        <v>43883</v>
      </c>
      <c r="C1180">
        <v>0</v>
      </c>
      <c r="D1180" s="11">
        <f t="shared" si="90"/>
        <v>0</v>
      </c>
      <c r="E1180" s="11">
        <f t="shared" si="91"/>
        <v>0</v>
      </c>
      <c r="F1180" s="11">
        <f t="shared" si="92"/>
        <v>0</v>
      </c>
      <c r="G1180" s="11">
        <f t="shared" si="93"/>
        <v>0</v>
      </c>
      <c r="H1180" s="11">
        <f t="shared" si="94"/>
        <v>0</v>
      </c>
      <c r="I1180">
        <v>0</v>
      </c>
      <c r="J1180">
        <v>0</v>
      </c>
      <c r="K1180">
        <v>0</v>
      </c>
      <c r="L1180">
        <v>0</v>
      </c>
    </row>
    <row r="1181" spans="1:12">
      <c r="A1181" t="s">
        <v>12</v>
      </c>
      <c r="B1181" s="1">
        <v>43882</v>
      </c>
      <c r="C1181">
        <v>0</v>
      </c>
      <c r="D1181" s="11">
        <f t="shared" si="90"/>
        <v>0</v>
      </c>
      <c r="E1181" s="11">
        <f t="shared" si="91"/>
        <v>0</v>
      </c>
      <c r="F1181" s="11">
        <f t="shared" si="92"/>
        <v>0</v>
      </c>
      <c r="G1181" s="11">
        <f t="shared" si="93"/>
        <v>0</v>
      </c>
      <c r="H1181" s="11">
        <f t="shared" si="94"/>
        <v>0</v>
      </c>
      <c r="I1181">
        <v>0</v>
      </c>
      <c r="J1181">
        <v>0</v>
      </c>
      <c r="K1181">
        <v>0</v>
      </c>
      <c r="L1181">
        <v>0</v>
      </c>
    </row>
    <row r="1182" spans="1:12">
      <c r="A1182" t="s">
        <v>12</v>
      </c>
      <c r="B1182" s="1">
        <v>43881</v>
      </c>
      <c r="C1182">
        <v>0</v>
      </c>
      <c r="D1182" s="11">
        <f t="shared" si="90"/>
        <v>0</v>
      </c>
      <c r="E1182" s="11">
        <f t="shared" si="91"/>
        <v>0</v>
      </c>
      <c r="F1182" s="11">
        <f t="shared" si="92"/>
        <v>0</v>
      </c>
      <c r="G1182" s="11">
        <f t="shared" si="93"/>
        <v>0</v>
      </c>
      <c r="H1182" s="11">
        <f t="shared" si="94"/>
        <v>0</v>
      </c>
      <c r="I1182">
        <v>0</v>
      </c>
      <c r="J1182">
        <v>0</v>
      </c>
      <c r="K1182">
        <v>0</v>
      </c>
      <c r="L1182">
        <v>0</v>
      </c>
    </row>
    <row r="1183" spans="1:12">
      <c r="A1183" t="s">
        <v>12</v>
      </c>
      <c r="B1183" s="1">
        <v>43880</v>
      </c>
      <c r="C1183">
        <v>0</v>
      </c>
      <c r="D1183" s="11">
        <f t="shared" si="90"/>
        <v>0</v>
      </c>
      <c r="E1183" s="11">
        <f t="shared" si="91"/>
        <v>0</v>
      </c>
      <c r="F1183" s="11">
        <f t="shared" si="92"/>
        <v>0</v>
      </c>
      <c r="G1183" s="11">
        <f t="shared" si="93"/>
        <v>0</v>
      </c>
      <c r="H1183" s="11">
        <f t="shared" si="94"/>
        <v>0</v>
      </c>
      <c r="I1183">
        <v>0</v>
      </c>
      <c r="J1183">
        <v>0</v>
      </c>
      <c r="K1183">
        <v>0</v>
      </c>
      <c r="L1183">
        <v>0</v>
      </c>
    </row>
    <row r="1184" spans="1:12">
      <c r="A1184" t="s">
        <v>12</v>
      </c>
      <c r="B1184" s="1">
        <v>43879</v>
      </c>
      <c r="C1184">
        <v>0</v>
      </c>
      <c r="D1184" s="11">
        <f t="shared" si="90"/>
        <v>0</v>
      </c>
      <c r="E1184" s="11">
        <f t="shared" si="91"/>
        <v>0</v>
      </c>
      <c r="F1184" s="11">
        <f t="shared" si="92"/>
        <v>0</v>
      </c>
      <c r="G1184" s="11">
        <f t="shared" si="93"/>
        <v>0</v>
      </c>
      <c r="H1184" s="11">
        <f t="shared" si="94"/>
        <v>0</v>
      </c>
      <c r="I1184">
        <v>0</v>
      </c>
      <c r="J1184">
        <v>0</v>
      </c>
      <c r="K1184">
        <v>0</v>
      </c>
      <c r="L1184">
        <v>0</v>
      </c>
    </row>
    <row r="1185" spans="1:12">
      <c r="A1185" t="s">
        <v>12</v>
      </c>
      <c r="B1185" s="1">
        <v>43878</v>
      </c>
      <c r="C1185">
        <v>0</v>
      </c>
      <c r="D1185" s="11">
        <f t="shared" si="90"/>
        <v>0</v>
      </c>
      <c r="E1185" s="11">
        <f t="shared" si="91"/>
        <v>0</v>
      </c>
      <c r="F1185" s="11">
        <f t="shared" si="92"/>
        <v>0</v>
      </c>
      <c r="G1185" s="11">
        <f t="shared" si="93"/>
        <v>0</v>
      </c>
      <c r="H1185" s="11">
        <f t="shared" si="94"/>
        <v>0</v>
      </c>
      <c r="I1185">
        <v>0</v>
      </c>
      <c r="J1185">
        <v>0</v>
      </c>
      <c r="K1185">
        <v>0</v>
      </c>
      <c r="L1185">
        <v>0</v>
      </c>
    </row>
    <row r="1186" spans="1:12">
      <c r="A1186" t="s">
        <v>12</v>
      </c>
      <c r="B1186" s="1">
        <v>43877</v>
      </c>
      <c r="C1186">
        <v>0</v>
      </c>
      <c r="D1186" s="11">
        <f t="shared" si="90"/>
        <v>0</v>
      </c>
      <c r="E1186" s="11">
        <f t="shared" si="91"/>
        <v>0</v>
      </c>
      <c r="F1186" s="11">
        <f t="shared" si="92"/>
        <v>0</v>
      </c>
      <c r="G1186" s="11">
        <f t="shared" si="93"/>
        <v>0</v>
      </c>
      <c r="H1186" s="11">
        <f t="shared" si="94"/>
        <v>0</v>
      </c>
      <c r="I1186">
        <v>0</v>
      </c>
      <c r="J1186">
        <v>0</v>
      </c>
      <c r="K1186">
        <v>0</v>
      </c>
      <c r="L1186">
        <v>0</v>
      </c>
    </row>
    <row r="1187" spans="1:12">
      <c r="A1187" t="s">
        <v>12</v>
      </c>
      <c r="B1187" s="1">
        <v>43876</v>
      </c>
      <c r="C1187">
        <v>0</v>
      </c>
      <c r="D1187" s="11">
        <f t="shared" si="90"/>
        <v>0</v>
      </c>
      <c r="E1187" s="11">
        <f t="shared" si="91"/>
        <v>0</v>
      </c>
      <c r="F1187" s="11">
        <f t="shared" si="92"/>
        <v>0</v>
      </c>
      <c r="G1187" s="11">
        <f t="shared" si="93"/>
        <v>0</v>
      </c>
      <c r="H1187" s="11">
        <f t="shared" si="94"/>
        <v>0</v>
      </c>
      <c r="I1187">
        <v>0</v>
      </c>
      <c r="J1187">
        <v>0</v>
      </c>
      <c r="K1187">
        <v>0</v>
      </c>
      <c r="L1187">
        <v>0</v>
      </c>
    </row>
    <row r="1188" spans="1:12">
      <c r="A1188" t="s">
        <v>12</v>
      </c>
      <c r="B1188" s="1">
        <v>43875</v>
      </c>
      <c r="C1188">
        <v>0</v>
      </c>
      <c r="D1188" s="11">
        <f t="shared" si="90"/>
        <v>0</v>
      </c>
      <c r="E1188" s="11">
        <f t="shared" si="91"/>
        <v>0</v>
      </c>
      <c r="F1188" s="11">
        <f t="shared" si="92"/>
        <v>0</v>
      </c>
      <c r="G1188" s="11">
        <f t="shared" si="93"/>
        <v>0</v>
      </c>
      <c r="H1188" s="11">
        <f t="shared" si="94"/>
        <v>0</v>
      </c>
      <c r="I1188">
        <v>0</v>
      </c>
      <c r="J1188">
        <v>0</v>
      </c>
      <c r="K1188">
        <v>0</v>
      </c>
      <c r="L1188">
        <v>0</v>
      </c>
    </row>
    <row r="1189" spans="1:12">
      <c r="A1189" t="s">
        <v>12</v>
      </c>
      <c r="B1189" s="1">
        <v>43874</v>
      </c>
      <c r="C1189">
        <v>0</v>
      </c>
      <c r="D1189" s="11">
        <f t="shared" si="90"/>
        <v>0</v>
      </c>
      <c r="E1189" s="11">
        <f t="shared" si="91"/>
        <v>0</v>
      </c>
      <c r="F1189" s="11">
        <f t="shared" si="92"/>
        <v>0</v>
      </c>
      <c r="G1189" s="11">
        <f t="shared" si="93"/>
        <v>0</v>
      </c>
      <c r="H1189" s="11">
        <f t="shared" si="94"/>
        <v>0</v>
      </c>
      <c r="I1189">
        <v>0</v>
      </c>
      <c r="J1189">
        <v>0</v>
      </c>
      <c r="K1189">
        <v>0</v>
      </c>
      <c r="L1189">
        <v>0</v>
      </c>
    </row>
    <row r="1190" spans="1:12">
      <c r="A1190" t="s">
        <v>13</v>
      </c>
      <c r="B1190" s="1">
        <v>43972</v>
      </c>
      <c r="C1190">
        <v>333</v>
      </c>
      <c r="D1190" s="11">
        <f t="shared" si="90"/>
        <v>383.14324535799051</v>
      </c>
      <c r="E1190" s="11">
        <f t="shared" si="91"/>
        <v>523.83100902378999</v>
      </c>
      <c r="F1190" s="11">
        <f t="shared" si="92"/>
        <v>143.70840341584832</v>
      </c>
      <c r="G1190" s="11">
        <f t="shared" si="93"/>
        <v>331.85770888159647</v>
      </c>
      <c r="H1190" s="11">
        <f t="shared" si="94"/>
        <v>257.27555200721673</v>
      </c>
      <c r="I1190">
        <v>353.70000000000005</v>
      </c>
      <c r="J1190">
        <v>1</v>
      </c>
      <c r="K1190">
        <v>1304</v>
      </c>
      <c r="L1190">
        <v>0</v>
      </c>
    </row>
    <row r="1191" spans="1:12">
      <c r="A1191" t="s">
        <v>13</v>
      </c>
      <c r="B1191" s="1">
        <v>43971</v>
      </c>
      <c r="C1191">
        <v>333</v>
      </c>
      <c r="D1191" s="11">
        <f t="shared" si="90"/>
        <v>383.14324535799051</v>
      </c>
      <c r="E1191" s="11">
        <f t="shared" si="91"/>
        <v>523.83100902378999</v>
      </c>
      <c r="F1191" s="11">
        <f t="shared" si="92"/>
        <v>143.70840341584832</v>
      </c>
      <c r="G1191" s="11">
        <f t="shared" si="93"/>
        <v>331.85770888159647</v>
      </c>
      <c r="H1191" s="11">
        <f t="shared" si="94"/>
        <v>257.27555200721673</v>
      </c>
      <c r="I1191">
        <v>353.70000000000005</v>
      </c>
      <c r="J1191">
        <v>3</v>
      </c>
      <c r="K1191">
        <v>1303</v>
      </c>
      <c r="L1191">
        <v>0</v>
      </c>
    </row>
    <row r="1192" spans="1:12">
      <c r="A1192" t="s">
        <v>13</v>
      </c>
      <c r="B1192" s="1">
        <v>43970</v>
      </c>
      <c r="C1192">
        <v>333</v>
      </c>
      <c r="D1192" s="11">
        <f t="shared" si="90"/>
        <v>383.05324224656039</v>
      </c>
      <c r="E1192" s="11">
        <f t="shared" si="91"/>
        <v>523.70795734208366</v>
      </c>
      <c r="F1192" s="11">
        <f t="shared" si="92"/>
        <v>143.67464527551104</v>
      </c>
      <c r="G1192" s="11">
        <f t="shared" si="93"/>
        <v>331.77975311253806</v>
      </c>
      <c r="H1192" s="11">
        <f t="shared" si="94"/>
        <v>257.21511612466861</v>
      </c>
      <c r="I1192">
        <v>353.70000000000005</v>
      </c>
      <c r="J1192">
        <v>33</v>
      </c>
      <c r="K1192">
        <v>1300</v>
      </c>
      <c r="L1192">
        <v>1</v>
      </c>
    </row>
    <row r="1193" spans="1:12">
      <c r="A1193" t="s">
        <v>13</v>
      </c>
      <c r="B1193" s="1">
        <v>43969</v>
      </c>
      <c r="C1193">
        <v>332</v>
      </c>
      <c r="D1193" s="11">
        <f t="shared" si="90"/>
        <v>380.95316964652443</v>
      </c>
      <c r="E1193" s="11">
        <f t="shared" si="91"/>
        <v>520.83675143560299</v>
      </c>
      <c r="F1193" s="11">
        <f t="shared" si="92"/>
        <v>142.88695533430757</v>
      </c>
      <c r="G1193" s="11">
        <f t="shared" si="93"/>
        <v>329.96078516784212</v>
      </c>
      <c r="H1193" s="11">
        <f t="shared" si="94"/>
        <v>255.80494553187987</v>
      </c>
      <c r="I1193">
        <v>352.70000000000005</v>
      </c>
      <c r="J1193">
        <v>44</v>
      </c>
      <c r="K1193">
        <v>1267</v>
      </c>
      <c r="L1193">
        <v>17</v>
      </c>
    </row>
    <row r="1194" spans="1:12">
      <c r="A1194" t="s">
        <v>13</v>
      </c>
      <c r="B1194" s="1">
        <v>43968</v>
      </c>
      <c r="C1194">
        <v>315</v>
      </c>
      <c r="D1194" s="11">
        <f t="shared" si="90"/>
        <v>376.48301511216215</v>
      </c>
      <c r="E1194" s="11">
        <f t="shared" si="91"/>
        <v>514.72518457752255</v>
      </c>
      <c r="F1194" s="11">
        <f t="shared" si="92"/>
        <v>141.21030103088879</v>
      </c>
      <c r="G1194" s="11">
        <f t="shared" si="93"/>
        <v>326.08898197127508</v>
      </c>
      <c r="H1194" s="11">
        <f t="shared" si="94"/>
        <v>252.8032966986581</v>
      </c>
      <c r="I1194">
        <v>334.6</v>
      </c>
      <c r="J1194">
        <v>19</v>
      </c>
      <c r="K1194">
        <v>1223</v>
      </c>
      <c r="L1194">
        <v>7</v>
      </c>
    </row>
    <row r="1195" spans="1:12">
      <c r="A1195" t="s">
        <v>13</v>
      </c>
      <c r="B1195" s="1">
        <v>43967</v>
      </c>
      <c r="C1195">
        <v>308</v>
      </c>
      <c r="D1195" s="11">
        <f t="shared" si="90"/>
        <v>373.152899989248</v>
      </c>
      <c r="E1195" s="11">
        <f t="shared" si="91"/>
        <v>510.17227235438889</v>
      </c>
      <c r="F1195" s="11">
        <f t="shared" si="92"/>
        <v>139.961249838409</v>
      </c>
      <c r="G1195" s="11">
        <f t="shared" si="93"/>
        <v>323.20461851611441</v>
      </c>
      <c r="H1195" s="11">
        <f t="shared" si="94"/>
        <v>250.56716904437877</v>
      </c>
      <c r="I1195">
        <v>327.20000000000005</v>
      </c>
      <c r="J1195">
        <v>28</v>
      </c>
      <c r="K1195">
        <v>1204</v>
      </c>
      <c r="L1195">
        <v>1</v>
      </c>
    </row>
    <row r="1196" spans="1:12">
      <c r="A1196" t="s">
        <v>13</v>
      </c>
      <c r="B1196" s="1">
        <v>43966</v>
      </c>
      <c r="C1196">
        <v>307</v>
      </c>
      <c r="D1196" s="11">
        <f t="shared" si="90"/>
        <v>368.47273819488214</v>
      </c>
      <c r="E1196" s="11">
        <f t="shared" si="91"/>
        <v>503.77358490566041</v>
      </c>
      <c r="F1196" s="11">
        <f t="shared" si="92"/>
        <v>138.20582654086985</v>
      </c>
      <c r="G1196" s="11">
        <f t="shared" si="93"/>
        <v>319.15091852507777</v>
      </c>
      <c r="H1196" s="11">
        <f t="shared" si="94"/>
        <v>247.42450315187813</v>
      </c>
      <c r="I1196">
        <v>326.10000000000002</v>
      </c>
      <c r="J1196">
        <v>69</v>
      </c>
      <c r="K1196">
        <v>1176</v>
      </c>
      <c r="L1196">
        <v>3</v>
      </c>
    </row>
    <row r="1197" spans="1:12">
      <c r="A1197" t="s">
        <v>13</v>
      </c>
      <c r="B1197" s="1">
        <v>43965</v>
      </c>
      <c r="C1197">
        <v>304</v>
      </c>
      <c r="D1197" s="11">
        <f t="shared" si="90"/>
        <v>363.28255876907895</v>
      </c>
      <c r="E1197" s="11">
        <f t="shared" si="91"/>
        <v>496.67760459392946</v>
      </c>
      <c r="F1197" s="11">
        <f t="shared" si="92"/>
        <v>136.25910711475274</v>
      </c>
      <c r="G1197" s="11">
        <f t="shared" si="93"/>
        <v>314.65546917604354</v>
      </c>
      <c r="H1197" s="11">
        <f t="shared" si="94"/>
        <v>243.93936725827163</v>
      </c>
      <c r="I1197">
        <v>322.90000000000003</v>
      </c>
      <c r="J1197">
        <v>18</v>
      </c>
      <c r="K1197">
        <v>1107</v>
      </c>
      <c r="L1197">
        <v>0</v>
      </c>
    </row>
    <row r="1198" spans="1:12">
      <c r="A1198" t="s">
        <v>13</v>
      </c>
      <c r="B1198" s="1">
        <v>43964</v>
      </c>
      <c r="C1198">
        <v>304</v>
      </c>
      <c r="D1198" s="11">
        <f t="shared" si="90"/>
        <v>359.68243431187443</v>
      </c>
      <c r="E1198" s="11">
        <f t="shared" si="91"/>
        <v>491.75553732567681</v>
      </c>
      <c r="F1198" s="11">
        <f t="shared" si="92"/>
        <v>134.9087815012611</v>
      </c>
      <c r="G1198" s="11">
        <f t="shared" si="93"/>
        <v>311.53723841370766</v>
      </c>
      <c r="H1198" s="11">
        <f t="shared" si="94"/>
        <v>241.52193195634806</v>
      </c>
      <c r="I1198">
        <v>322.90000000000003</v>
      </c>
      <c r="J1198">
        <v>29</v>
      </c>
      <c r="K1198">
        <v>1089</v>
      </c>
      <c r="L1198">
        <v>10</v>
      </c>
    </row>
    <row r="1199" spans="1:12">
      <c r="A1199" t="s">
        <v>13</v>
      </c>
      <c r="B1199" s="1">
        <v>43963</v>
      </c>
      <c r="C1199">
        <v>294</v>
      </c>
      <c r="D1199" s="11">
        <f t="shared" si="90"/>
        <v>355.54229118608924</v>
      </c>
      <c r="E1199" s="11">
        <f t="shared" si="91"/>
        <v>486.09515996718625</v>
      </c>
      <c r="F1199" s="11">
        <f t="shared" si="92"/>
        <v>133.35590704574571</v>
      </c>
      <c r="G1199" s="11">
        <f t="shared" si="93"/>
        <v>307.95127303702134</v>
      </c>
      <c r="H1199" s="11">
        <f t="shared" si="94"/>
        <v>238.74188135913596</v>
      </c>
      <c r="I1199">
        <v>312.3</v>
      </c>
      <c r="J1199">
        <v>15</v>
      </c>
      <c r="K1199">
        <v>1060</v>
      </c>
      <c r="L1199">
        <v>3</v>
      </c>
    </row>
    <row r="1200" spans="1:12">
      <c r="A1200" t="s">
        <v>13</v>
      </c>
      <c r="B1200" s="1">
        <v>43962</v>
      </c>
      <c r="C1200">
        <v>291</v>
      </c>
      <c r="D1200" s="11">
        <f t="shared" si="90"/>
        <v>351.43214909744739</v>
      </c>
      <c r="E1200" s="11">
        <f t="shared" si="91"/>
        <v>480.47579983593113</v>
      </c>
      <c r="F1200" s="11">
        <f t="shared" si="92"/>
        <v>131.81428530367609</v>
      </c>
      <c r="G1200" s="11">
        <f t="shared" si="93"/>
        <v>304.39129291668792</v>
      </c>
      <c r="H1200" s="11">
        <f t="shared" si="94"/>
        <v>235.98197605610653</v>
      </c>
      <c r="I1200">
        <v>309.10000000000002</v>
      </c>
      <c r="J1200">
        <v>10</v>
      </c>
      <c r="K1200">
        <v>1045</v>
      </c>
      <c r="L1200">
        <v>2</v>
      </c>
    </row>
    <row r="1201" spans="1:12">
      <c r="A1201" t="s">
        <v>13</v>
      </c>
      <c r="B1201" s="1">
        <v>43961</v>
      </c>
      <c r="C1201">
        <v>289</v>
      </c>
      <c r="D1201" s="11">
        <f t="shared" si="90"/>
        <v>346.33197278307432</v>
      </c>
      <c r="E1201" s="11">
        <f t="shared" si="91"/>
        <v>473.5028712059065</v>
      </c>
      <c r="F1201" s="11">
        <f t="shared" si="92"/>
        <v>129.90132401789626</v>
      </c>
      <c r="G1201" s="11">
        <f t="shared" si="93"/>
        <v>299.97379933671203</v>
      </c>
      <c r="H1201" s="11">
        <f t="shared" si="94"/>
        <v>232.55727604504813</v>
      </c>
      <c r="I1201">
        <v>307</v>
      </c>
      <c r="J1201">
        <v>7</v>
      </c>
      <c r="K1201">
        <v>1035</v>
      </c>
      <c r="L1201">
        <v>1</v>
      </c>
    </row>
    <row r="1202" spans="1:12">
      <c r="A1202" t="s">
        <v>13</v>
      </c>
      <c r="B1202" s="1">
        <v>43960</v>
      </c>
      <c r="C1202">
        <v>288</v>
      </c>
      <c r="D1202" s="11">
        <f t="shared" si="90"/>
        <v>343.3618701058806</v>
      </c>
      <c r="E1202" s="11">
        <f t="shared" si="91"/>
        <v>469.44216570959804</v>
      </c>
      <c r="F1202" s="11">
        <f t="shared" si="92"/>
        <v>128.78730538676564</v>
      </c>
      <c r="G1202" s="11">
        <f t="shared" si="93"/>
        <v>297.40125895778493</v>
      </c>
      <c r="H1202" s="11">
        <f t="shared" si="94"/>
        <v>230.56289192096119</v>
      </c>
      <c r="I1202">
        <v>305.90000000000003</v>
      </c>
      <c r="J1202">
        <v>18</v>
      </c>
      <c r="K1202">
        <v>1028</v>
      </c>
      <c r="L1202">
        <v>0</v>
      </c>
    </row>
    <row r="1203" spans="1:12">
      <c r="A1203" t="s">
        <v>13</v>
      </c>
      <c r="B1203" s="1">
        <v>43959</v>
      </c>
      <c r="C1203">
        <v>288</v>
      </c>
      <c r="D1203" s="11">
        <f t="shared" si="90"/>
        <v>339.64174150010263</v>
      </c>
      <c r="E1203" s="11">
        <f t="shared" si="91"/>
        <v>464.35602953240362</v>
      </c>
      <c r="F1203" s="11">
        <f t="shared" si="92"/>
        <v>127.39196891949094</v>
      </c>
      <c r="G1203" s="11">
        <f t="shared" si="93"/>
        <v>294.17908717003786</v>
      </c>
      <c r="H1203" s="11">
        <f t="shared" si="94"/>
        <v>228.06487544230683</v>
      </c>
      <c r="I1203">
        <v>305.90000000000003</v>
      </c>
      <c r="J1203">
        <v>15</v>
      </c>
      <c r="K1203">
        <v>1010</v>
      </c>
      <c r="L1203">
        <v>1</v>
      </c>
    </row>
    <row r="1204" spans="1:12">
      <c r="A1204" t="s">
        <v>13</v>
      </c>
      <c r="B1204" s="1">
        <v>43958</v>
      </c>
      <c r="C1204">
        <v>287</v>
      </c>
      <c r="D1204" s="11">
        <f t="shared" si="90"/>
        <v>336.64163778576551</v>
      </c>
      <c r="E1204" s="11">
        <f t="shared" si="91"/>
        <v>460.25430680885972</v>
      </c>
      <c r="F1204" s="11">
        <f t="shared" si="92"/>
        <v>126.26669757491457</v>
      </c>
      <c r="G1204" s="11">
        <f t="shared" si="93"/>
        <v>291.58056153475798</v>
      </c>
      <c r="H1204" s="11">
        <f t="shared" si="94"/>
        <v>226.05034602403717</v>
      </c>
      <c r="I1204">
        <v>304.90000000000003</v>
      </c>
      <c r="J1204">
        <v>40</v>
      </c>
      <c r="K1204">
        <v>995</v>
      </c>
      <c r="L1204">
        <v>8</v>
      </c>
    </row>
    <row r="1205" spans="1:12">
      <c r="A1205" t="s">
        <v>13</v>
      </c>
      <c r="B1205" s="1">
        <v>43957</v>
      </c>
      <c r="C1205">
        <v>279</v>
      </c>
      <c r="D1205" s="11">
        <f t="shared" si="90"/>
        <v>331.69146665710934</v>
      </c>
      <c r="E1205" s="11">
        <f t="shared" si="91"/>
        <v>453.48646431501231</v>
      </c>
      <c r="F1205" s="11">
        <f t="shared" si="92"/>
        <v>124.40999985636356</v>
      </c>
      <c r="G1205" s="11">
        <f t="shared" si="93"/>
        <v>287.29299423654612</v>
      </c>
      <c r="H1205" s="11">
        <f t="shared" si="94"/>
        <v>222.72637248389225</v>
      </c>
      <c r="I1205">
        <v>296.40000000000003</v>
      </c>
      <c r="J1205">
        <v>15</v>
      </c>
      <c r="K1205">
        <v>955</v>
      </c>
      <c r="L1205">
        <v>1</v>
      </c>
    </row>
    <row r="1206" spans="1:12">
      <c r="A1206" t="s">
        <v>13</v>
      </c>
      <c r="B1206" s="1">
        <v>43956</v>
      </c>
      <c r="C1206">
        <v>278</v>
      </c>
      <c r="D1206" s="11">
        <f t="shared" si="90"/>
        <v>326.74129552845312</v>
      </c>
      <c r="E1206" s="11">
        <f t="shared" si="91"/>
        <v>446.7186218211649</v>
      </c>
      <c r="F1206" s="11">
        <f t="shared" si="92"/>
        <v>122.55330213781255</v>
      </c>
      <c r="G1206" s="11">
        <f t="shared" si="93"/>
        <v>283.00542693833427</v>
      </c>
      <c r="H1206" s="11">
        <f t="shared" si="94"/>
        <v>219.40239894374733</v>
      </c>
      <c r="I1206">
        <v>295.3</v>
      </c>
      <c r="J1206">
        <v>38</v>
      </c>
      <c r="K1206">
        <v>940</v>
      </c>
      <c r="L1206">
        <v>2</v>
      </c>
    </row>
    <row r="1207" spans="1:12">
      <c r="A1207" t="s">
        <v>13</v>
      </c>
      <c r="B1207" s="1">
        <v>43955</v>
      </c>
      <c r="C1207">
        <v>276</v>
      </c>
      <c r="D1207" s="11">
        <f t="shared" si="90"/>
        <v>321.97113062265714</v>
      </c>
      <c r="E1207" s="11">
        <f t="shared" si="91"/>
        <v>440.19688269073015</v>
      </c>
      <c r="F1207" s="11">
        <f t="shared" si="92"/>
        <v>120.76412069993611</v>
      </c>
      <c r="G1207" s="11">
        <f t="shared" si="93"/>
        <v>278.87377117823922</v>
      </c>
      <c r="H1207" s="11">
        <f t="shared" si="94"/>
        <v>216.19929716869859</v>
      </c>
      <c r="I1207">
        <v>293.2</v>
      </c>
      <c r="J1207">
        <v>15</v>
      </c>
      <c r="K1207">
        <v>902</v>
      </c>
      <c r="L1207">
        <v>2</v>
      </c>
    </row>
    <row r="1208" spans="1:12">
      <c r="A1208" t="s">
        <v>13</v>
      </c>
      <c r="B1208" s="1">
        <v>43954</v>
      </c>
      <c r="C1208">
        <v>274</v>
      </c>
      <c r="D1208" s="11">
        <f t="shared" si="90"/>
        <v>318.13099786830566</v>
      </c>
      <c r="E1208" s="11">
        <f t="shared" si="91"/>
        <v>434.94667760459396</v>
      </c>
      <c r="F1208" s="11">
        <f t="shared" si="92"/>
        <v>119.32377337887836</v>
      </c>
      <c r="G1208" s="11">
        <f t="shared" si="93"/>
        <v>275.54765836508096</v>
      </c>
      <c r="H1208" s="11">
        <f t="shared" si="94"/>
        <v>213.62069951331344</v>
      </c>
      <c r="I1208">
        <v>291</v>
      </c>
      <c r="J1208">
        <v>14</v>
      </c>
      <c r="K1208">
        <v>887</v>
      </c>
      <c r="L1208">
        <v>3</v>
      </c>
    </row>
    <row r="1209" spans="1:12">
      <c r="A1209" t="s">
        <v>13</v>
      </c>
      <c r="B1209" s="1">
        <v>43953</v>
      </c>
      <c r="C1209">
        <v>271</v>
      </c>
      <c r="D1209" s="11">
        <f t="shared" si="90"/>
        <v>315.31090037682878</v>
      </c>
      <c r="E1209" s="11">
        <f t="shared" si="91"/>
        <v>431.09105824446272</v>
      </c>
      <c r="F1209" s="11">
        <f t="shared" si="92"/>
        <v>118.26601831497658</v>
      </c>
      <c r="G1209" s="11">
        <f t="shared" si="93"/>
        <v>273.10504426791783</v>
      </c>
      <c r="H1209" s="11">
        <f t="shared" si="94"/>
        <v>211.72704186013996</v>
      </c>
      <c r="I1209">
        <v>287.90000000000003</v>
      </c>
      <c r="J1209">
        <v>44</v>
      </c>
      <c r="K1209">
        <v>873</v>
      </c>
      <c r="L1209">
        <v>19</v>
      </c>
    </row>
    <row r="1210" spans="1:12">
      <c r="A1210" t="s">
        <v>13</v>
      </c>
      <c r="B1210" s="1">
        <v>43952</v>
      </c>
      <c r="C1210">
        <v>252</v>
      </c>
      <c r="D1210" s="11">
        <f t="shared" si="90"/>
        <v>310.30072717388583</v>
      </c>
      <c r="E1210" s="11">
        <f t="shared" si="91"/>
        <v>424.24118129614442</v>
      </c>
      <c r="F1210" s="11">
        <f t="shared" si="92"/>
        <v>116.38681516953403</v>
      </c>
      <c r="G1210" s="11">
        <f t="shared" si="93"/>
        <v>268.76550645700041</v>
      </c>
      <c r="H1210" s="11">
        <f t="shared" si="94"/>
        <v>208.36277773162965</v>
      </c>
      <c r="I1210">
        <v>267.7</v>
      </c>
      <c r="J1210">
        <v>22</v>
      </c>
      <c r="K1210">
        <v>829</v>
      </c>
      <c r="L1210">
        <v>1</v>
      </c>
    </row>
    <row r="1211" spans="1:12">
      <c r="A1211" t="s">
        <v>13</v>
      </c>
      <c r="B1211" s="1">
        <v>43951</v>
      </c>
      <c r="C1211">
        <v>251</v>
      </c>
      <c r="D1211" s="11">
        <f t="shared" si="90"/>
        <v>305.56056330523319</v>
      </c>
      <c r="E1211" s="11">
        <f t="shared" si="91"/>
        <v>417.76045939294505</v>
      </c>
      <c r="F1211" s="11">
        <f t="shared" si="92"/>
        <v>114.60888644510337</v>
      </c>
      <c r="G1211" s="11">
        <f t="shared" si="93"/>
        <v>264.65983595325815</v>
      </c>
      <c r="H1211" s="11">
        <f t="shared" si="94"/>
        <v>205.17982125076361</v>
      </c>
      <c r="I1211">
        <v>266.60000000000002</v>
      </c>
      <c r="J1211">
        <v>18</v>
      </c>
      <c r="K1211">
        <v>807</v>
      </c>
      <c r="L1211">
        <v>4</v>
      </c>
    </row>
    <row r="1212" spans="1:12">
      <c r="A1212" t="s">
        <v>13</v>
      </c>
      <c r="B1212" s="1">
        <v>43950</v>
      </c>
      <c r="C1212">
        <v>247</v>
      </c>
      <c r="D1212" s="11">
        <f t="shared" si="90"/>
        <v>299.80036417370599</v>
      </c>
      <c r="E1212" s="11">
        <f t="shared" si="91"/>
        <v>409.88515176374079</v>
      </c>
      <c r="F1212" s="11">
        <f t="shared" si="92"/>
        <v>112.44836546351674</v>
      </c>
      <c r="G1212" s="11">
        <f t="shared" si="93"/>
        <v>259.67066673352076</v>
      </c>
      <c r="H1212" s="11">
        <f t="shared" si="94"/>
        <v>201.31192476768589</v>
      </c>
      <c r="I1212">
        <v>262.40000000000003</v>
      </c>
      <c r="J1212">
        <v>24</v>
      </c>
      <c r="K1212">
        <v>789</v>
      </c>
      <c r="L1212">
        <v>4</v>
      </c>
    </row>
    <row r="1213" spans="1:12">
      <c r="A1213" t="s">
        <v>13</v>
      </c>
      <c r="B1213" s="1">
        <v>43949</v>
      </c>
      <c r="C1213">
        <v>243</v>
      </c>
      <c r="D1213" s="11">
        <f t="shared" si="90"/>
        <v>294.91019511933655</v>
      </c>
      <c r="E1213" s="11">
        <f t="shared" si="91"/>
        <v>403.19934372436427</v>
      </c>
      <c r="F1213" s="11">
        <f t="shared" si="92"/>
        <v>110.61417317185725</v>
      </c>
      <c r="G1213" s="11">
        <f t="shared" si="93"/>
        <v>255.4350699480145</v>
      </c>
      <c r="H1213" s="11">
        <f t="shared" si="94"/>
        <v>198.02824181590637</v>
      </c>
      <c r="I1213">
        <v>258.10000000000002</v>
      </c>
      <c r="J1213">
        <v>19</v>
      </c>
      <c r="K1213">
        <v>765</v>
      </c>
      <c r="L1213">
        <v>6</v>
      </c>
    </row>
    <row r="1214" spans="1:12">
      <c r="A1214" t="s">
        <v>13</v>
      </c>
      <c r="B1214" s="1">
        <v>43948</v>
      </c>
      <c r="C1214">
        <v>237</v>
      </c>
      <c r="D1214" s="11">
        <f t="shared" si="90"/>
        <v>290.53004369640439</v>
      </c>
      <c r="E1214" s="11">
        <f t="shared" si="91"/>
        <v>397.21082854799016</v>
      </c>
      <c r="F1214" s="11">
        <f t="shared" si="92"/>
        <v>108.97127700877574</v>
      </c>
      <c r="G1214" s="11">
        <f t="shared" si="93"/>
        <v>251.64122252050586</v>
      </c>
      <c r="H1214" s="11">
        <f t="shared" si="94"/>
        <v>195.0870288652327</v>
      </c>
      <c r="I1214">
        <v>251.70000000000002</v>
      </c>
      <c r="J1214">
        <v>17</v>
      </c>
      <c r="K1214">
        <v>746</v>
      </c>
      <c r="L1214">
        <v>3</v>
      </c>
    </row>
    <row r="1215" spans="1:12">
      <c r="A1215" t="s">
        <v>13</v>
      </c>
      <c r="B1215" s="1">
        <v>43947</v>
      </c>
      <c r="C1215">
        <v>234</v>
      </c>
      <c r="D1215" s="11">
        <f t="shared" si="90"/>
        <v>285.6098736048915</v>
      </c>
      <c r="E1215" s="11">
        <f t="shared" si="91"/>
        <v>390.48400328137819</v>
      </c>
      <c r="F1215" s="11">
        <f t="shared" si="92"/>
        <v>107.1258320036705</v>
      </c>
      <c r="G1215" s="11">
        <f t="shared" si="93"/>
        <v>247.37964047864682</v>
      </c>
      <c r="H1215" s="11">
        <f t="shared" si="94"/>
        <v>191.78320061927047</v>
      </c>
      <c r="I1215">
        <v>248.60000000000002</v>
      </c>
      <c r="J1215">
        <v>4</v>
      </c>
      <c r="K1215">
        <v>729</v>
      </c>
      <c r="L1215">
        <v>0</v>
      </c>
    </row>
    <row r="1216" spans="1:12">
      <c r="A1216" t="s">
        <v>13</v>
      </c>
      <c r="B1216" s="1">
        <v>43946</v>
      </c>
      <c r="C1216">
        <v>234</v>
      </c>
      <c r="D1216" s="11">
        <f t="shared" si="90"/>
        <v>282.03975018483038</v>
      </c>
      <c r="E1216" s="11">
        <f t="shared" si="91"/>
        <v>385.60295324036099</v>
      </c>
      <c r="F1216" s="11">
        <f t="shared" si="92"/>
        <v>105.78675910362462</v>
      </c>
      <c r="G1216" s="11">
        <f t="shared" si="93"/>
        <v>244.28739497266372</v>
      </c>
      <c r="H1216" s="11">
        <f t="shared" si="94"/>
        <v>189.38591061152957</v>
      </c>
      <c r="I1216">
        <v>248.60000000000002</v>
      </c>
      <c r="J1216">
        <v>11</v>
      </c>
      <c r="K1216">
        <v>725</v>
      </c>
      <c r="L1216">
        <v>2</v>
      </c>
    </row>
    <row r="1217" spans="1:12">
      <c r="A1217" t="s">
        <v>13</v>
      </c>
      <c r="B1217" s="1">
        <v>43945</v>
      </c>
      <c r="C1217">
        <v>232</v>
      </c>
      <c r="D1217" s="11">
        <f t="shared" si="90"/>
        <v>277.98961017047532</v>
      </c>
      <c r="E1217" s="11">
        <f t="shared" si="91"/>
        <v>380.06562756357675</v>
      </c>
      <c r="F1217" s="11">
        <f t="shared" si="92"/>
        <v>104.26764278844652</v>
      </c>
      <c r="G1217" s="11">
        <f t="shared" si="93"/>
        <v>240.77938536503586</v>
      </c>
      <c r="H1217" s="11">
        <f t="shared" si="94"/>
        <v>186.66629589686556</v>
      </c>
      <c r="I1217">
        <v>246.4</v>
      </c>
      <c r="J1217">
        <v>19</v>
      </c>
      <c r="K1217">
        <v>714</v>
      </c>
      <c r="L1217">
        <v>2</v>
      </c>
    </row>
    <row r="1218" spans="1:12">
      <c r="A1218" t="s">
        <v>13</v>
      </c>
      <c r="B1218" s="1">
        <v>43944</v>
      </c>
      <c r="C1218">
        <v>230</v>
      </c>
      <c r="D1218" s="11">
        <f t="shared" ref="D1218:D1281" si="95">SUMIFS(CasesHB,HB,"Wales",SpecDate,B1218)*SUMIFS(Pop,Area,A1218)</f>
        <v>271.77939548179751</v>
      </c>
      <c r="E1218" s="11">
        <f t="shared" ref="E1218:E1281" si="96">SUMIFS(CasesHB,HB,"Wales",SpecDate,B1218)*SUMIFS(AreaKm2,Area,A1218)</f>
        <v>371.57506152584085</v>
      </c>
      <c r="F1218" s="11">
        <f t="shared" ref="F1218:F1281" si="97">SUMIFS(CasesHB,HB,"Wales",SpecDate,B1218)*SUMIFS(PopKm2,Area,A1218)</f>
        <v>101.93833110517343</v>
      </c>
      <c r="G1218" s="11">
        <f t="shared" ref="G1218:G1281" si="98">SUMIFS(CasesHB,HB,"Wales",SpecDate,B1218)*SUMIFS(PopKm2SRT,Area,A1218)</f>
        <v>235.40043730000644</v>
      </c>
      <c r="H1218" s="11">
        <f t="shared" ref="H1218:H1281" si="99">SUMIFS(CasesHB,HB,"Wales",SpecDate,B1218)*SUMIFS(PopSRTKm2,Area,A1218)</f>
        <v>182.49622000104739</v>
      </c>
      <c r="I1218">
        <v>244.3</v>
      </c>
      <c r="J1218">
        <v>8</v>
      </c>
      <c r="K1218">
        <v>695</v>
      </c>
      <c r="L1218">
        <v>1</v>
      </c>
    </row>
    <row r="1219" spans="1:12">
      <c r="A1219" t="s">
        <v>13</v>
      </c>
      <c r="B1219" s="1">
        <v>43943</v>
      </c>
      <c r="C1219">
        <v>229</v>
      </c>
      <c r="D1219" s="11">
        <f t="shared" si="95"/>
        <v>265.83919012741006</v>
      </c>
      <c r="E1219" s="11">
        <f t="shared" si="96"/>
        <v>363.45365053322399</v>
      </c>
      <c r="F1219" s="11">
        <f t="shared" si="97"/>
        <v>99.710293842912222</v>
      </c>
      <c r="G1219" s="11">
        <f t="shared" si="98"/>
        <v>230.25535654215224</v>
      </c>
      <c r="H1219" s="11">
        <f t="shared" si="99"/>
        <v>178.50745175287349</v>
      </c>
      <c r="I1219">
        <v>243.20000000000002</v>
      </c>
      <c r="J1219">
        <v>25</v>
      </c>
      <c r="K1219">
        <v>687</v>
      </c>
      <c r="L1219">
        <v>5</v>
      </c>
    </row>
    <row r="1220" spans="1:12">
      <c r="A1220" t="s">
        <v>13</v>
      </c>
      <c r="B1220" s="1">
        <v>43942</v>
      </c>
      <c r="C1220">
        <v>224</v>
      </c>
      <c r="D1220" s="11">
        <f t="shared" si="95"/>
        <v>258.30892980442394</v>
      </c>
      <c r="E1220" s="11">
        <f t="shared" si="96"/>
        <v>353.15832649712883</v>
      </c>
      <c r="F1220" s="11">
        <f t="shared" si="97"/>
        <v>96.885862768025532</v>
      </c>
      <c r="G1220" s="11">
        <f t="shared" si="98"/>
        <v>223.73305719759969</v>
      </c>
      <c r="H1220" s="11">
        <f t="shared" si="99"/>
        <v>173.45098291301667</v>
      </c>
      <c r="I1220">
        <v>237.9</v>
      </c>
      <c r="J1220">
        <v>19</v>
      </c>
      <c r="K1220">
        <v>662</v>
      </c>
      <c r="L1220">
        <v>3</v>
      </c>
    </row>
    <row r="1221" spans="1:12">
      <c r="A1221" t="s">
        <v>13</v>
      </c>
      <c r="B1221" s="1">
        <v>43941</v>
      </c>
      <c r="C1221">
        <v>221</v>
      </c>
      <c r="D1221" s="11">
        <f t="shared" si="95"/>
        <v>250.71866740715109</v>
      </c>
      <c r="E1221" s="11">
        <f t="shared" si="96"/>
        <v>342.78096800656277</v>
      </c>
      <c r="F1221" s="11">
        <f t="shared" si="97"/>
        <v>94.038926266247316</v>
      </c>
      <c r="G1221" s="11">
        <f t="shared" si="98"/>
        <v>217.15878734034155</v>
      </c>
      <c r="H1221" s="11">
        <f t="shared" si="99"/>
        <v>168.35422348479446</v>
      </c>
      <c r="I1221">
        <v>234.8</v>
      </c>
      <c r="J1221">
        <v>24</v>
      </c>
      <c r="K1221">
        <v>643</v>
      </c>
      <c r="L1221">
        <v>2</v>
      </c>
    </row>
    <row r="1222" spans="1:12">
      <c r="A1222" t="s">
        <v>13</v>
      </c>
      <c r="B1222" s="1">
        <v>43940</v>
      </c>
      <c r="C1222">
        <v>219</v>
      </c>
      <c r="D1222" s="11">
        <f t="shared" si="95"/>
        <v>242.46838219272408</v>
      </c>
      <c r="E1222" s="11">
        <f t="shared" si="96"/>
        <v>331.50123051681709</v>
      </c>
      <c r="F1222" s="11">
        <f t="shared" si="97"/>
        <v>90.944430068662285</v>
      </c>
      <c r="G1222" s="11">
        <f t="shared" si="98"/>
        <v>210.01284184332181</v>
      </c>
      <c r="H1222" s="11">
        <f t="shared" si="99"/>
        <v>162.81426758455294</v>
      </c>
      <c r="I1222">
        <v>232.60000000000002</v>
      </c>
      <c r="J1222">
        <v>8</v>
      </c>
      <c r="K1222">
        <v>619</v>
      </c>
      <c r="L1222">
        <v>4</v>
      </c>
    </row>
    <row r="1223" spans="1:12">
      <c r="A1223" t="s">
        <v>13</v>
      </c>
      <c r="B1223" s="1">
        <v>43939</v>
      </c>
      <c r="C1223">
        <v>215</v>
      </c>
      <c r="D1223" s="11">
        <f t="shared" si="95"/>
        <v>237.12819758120406</v>
      </c>
      <c r="E1223" s="11">
        <f t="shared" si="96"/>
        <v>324.20016406890898</v>
      </c>
      <c r="F1223" s="11">
        <f t="shared" si="97"/>
        <v>88.941447075316347</v>
      </c>
      <c r="G1223" s="11">
        <f t="shared" si="98"/>
        <v>205.38746621252358</v>
      </c>
      <c r="H1223" s="11">
        <f t="shared" si="99"/>
        <v>159.22840522003295</v>
      </c>
      <c r="I1223">
        <v>228.4</v>
      </c>
      <c r="J1223">
        <v>16</v>
      </c>
      <c r="K1223">
        <v>611</v>
      </c>
      <c r="L1223">
        <v>2</v>
      </c>
    </row>
    <row r="1224" spans="1:12">
      <c r="A1224" t="s">
        <v>13</v>
      </c>
      <c r="B1224" s="1">
        <v>43938</v>
      </c>
      <c r="C1224">
        <v>213</v>
      </c>
      <c r="D1224" s="11">
        <f t="shared" si="95"/>
        <v>229.83794555536491</v>
      </c>
      <c r="E1224" s="11">
        <f t="shared" si="96"/>
        <v>314.2329778506973</v>
      </c>
      <c r="F1224" s="11">
        <f t="shared" si="97"/>
        <v>86.207037707995767</v>
      </c>
      <c r="G1224" s="11">
        <f t="shared" si="98"/>
        <v>199.0730489187934</v>
      </c>
      <c r="H1224" s="11">
        <f t="shared" si="99"/>
        <v>154.33309873363771</v>
      </c>
      <c r="I1224">
        <v>226.3</v>
      </c>
      <c r="J1224">
        <v>19</v>
      </c>
      <c r="K1224">
        <v>595</v>
      </c>
      <c r="L1224">
        <v>5</v>
      </c>
    </row>
    <row r="1225" spans="1:12">
      <c r="A1225" t="s">
        <v>13</v>
      </c>
      <c r="B1225" s="1">
        <v>43937</v>
      </c>
      <c r="C1225">
        <v>208</v>
      </c>
      <c r="D1225" s="11">
        <f t="shared" si="95"/>
        <v>220.17761159519947</v>
      </c>
      <c r="E1225" s="11">
        <f t="shared" si="96"/>
        <v>301.02543068088602</v>
      </c>
      <c r="F1225" s="11">
        <f t="shared" si="97"/>
        <v>82.583663978459853</v>
      </c>
      <c r="G1225" s="11">
        <f t="shared" si="98"/>
        <v>190.70579637319213</v>
      </c>
      <c r="H1225" s="11">
        <f t="shared" si="99"/>
        <v>147.84631400680945</v>
      </c>
      <c r="I1225">
        <v>220.9</v>
      </c>
      <c r="J1225">
        <v>20</v>
      </c>
      <c r="K1225">
        <v>576</v>
      </c>
      <c r="L1225">
        <v>6</v>
      </c>
    </row>
    <row r="1226" spans="1:12">
      <c r="A1226" t="s">
        <v>13</v>
      </c>
      <c r="B1226" s="1">
        <v>43936</v>
      </c>
      <c r="C1226">
        <v>202</v>
      </c>
      <c r="D1226" s="11">
        <f t="shared" si="95"/>
        <v>209.40723926072928</v>
      </c>
      <c r="E1226" s="11">
        <f t="shared" si="96"/>
        <v>286.30024610336341</v>
      </c>
      <c r="F1226" s="11">
        <f t="shared" si="97"/>
        <v>78.543939851430679</v>
      </c>
      <c r="G1226" s="11">
        <f t="shared" si="98"/>
        <v>181.37708934253726</v>
      </c>
      <c r="H1226" s="11">
        <f t="shared" si="99"/>
        <v>140.61415339522142</v>
      </c>
      <c r="I1226">
        <v>214.60000000000002</v>
      </c>
      <c r="J1226">
        <v>21</v>
      </c>
      <c r="K1226">
        <v>556</v>
      </c>
      <c r="L1226">
        <v>6</v>
      </c>
    </row>
    <row r="1227" spans="1:12">
      <c r="A1227" t="s">
        <v>13</v>
      </c>
      <c r="B1227" s="1">
        <v>43935</v>
      </c>
      <c r="C1227">
        <v>196</v>
      </c>
      <c r="D1227" s="11">
        <f t="shared" si="95"/>
        <v>198.75687107483259</v>
      </c>
      <c r="E1227" s="11">
        <f t="shared" si="96"/>
        <v>271.73913043478262</v>
      </c>
      <c r="F1227" s="11">
        <f t="shared" si="97"/>
        <v>74.549226578184573</v>
      </c>
      <c r="G1227" s="11">
        <f t="shared" si="98"/>
        <v>172.15232333729361</v>
      </c>
      <c r="H1227" s="11">
        <f t="shared" si="99"/>
        <v>133.46257396036415</v>
      </c>
      <c r="I1227">
        <v>208.20000000000002</v>
      </c>
      <c r="J1227">
        <v>14</v>
      </c>
      <c r="K1227">
        <v>535</v>
      </c>
      <c r="L1227">
        <v>5</v>
      </c>
    </row>
    <row r="1228" spans="1:12">
      <c r="A1228" t="s">
        <v>13</v>
      </c>
      <c r="B1228" s="1">
        <v>43934</v>
      </c>
      <c r="C1228">
        <v>191</v>
      </c>
      <c r="D1228" s="11">
        <f t="shared" si="95"/>
        <v>189.4565495603876</v>
      </c>
      <c r="E1228" s="11">
        <f t="shared" si="96"/>
        <v>259.02378999179655</v>
      </c>
      <c r="F1228" s="11">
        <f t="shared" si="97"/>
        <v>71.060885409997823</v>
      </c>
      <c r="G1228" s="11">
        <f t="shared" si="98"/>
        <v>164.0968938679259</v>
      </c>
      <c r="H1228" s="11">
        <f t="shared" si="99"/>
        <v>127.21753276372826</v>
      </c>
      <c r="I1228">
        <v>202.9</v>
      </c>
      <c r="J1228">
        <v>12</v>
      </c>
      <c r="K1228">
        <v>521</v>
      </c>
      <c r="L1228">
        <v>6</v>
      </c>
    </row>
    <row r="1229" spans="1:12">
      <c r="A1229" t="s">
        <v>13</v>
      </c>
      <c r="B1229" s="1">
        <v>43933</v>
      </c>
      <c r="C1229">
        <v>185</v>
      </c>
      <c r="D1229" s="11">
        <f t="shared" si="95"/>
        <v>181.44627264310756</v>
      </c>
      <c r="E1229" s="11">
        <f t="shared" si="96"/>
        <v>248.07219031993438</v>
      </c>
      <c r="F1229" s="11">
        <f t="shared" si="97"/>
        <v>68.056410919978902</v>
      </c>
      <c r="G1229" s="11">
        <f t="shared" si="98"/>
        <v>157.15883042172857</v>
      </c>
      <c r="H1229" s="11">
        <f t="shared" si="99"/>
        <v>121.8387392169483</v>
      </c>
      <c r="I1229">
        <v>196.5</v>
      </c>
      <c r="J1229">
        <v>9</v>
      </c>
      <c r="K1229">
        <v>509</v>
      </c>
      <c r="L1229">
        <v>3</v>
      </c>
    </row>
    <row r="1230" spans="1:12">
      <c r="A1230" t="s">
        <v>13</v>
      </c>
      <c r="B1230" s="1">
        <v>43932</v>
      </c>
      <c r="C1230">
        <v>182</v>
      </c>
      <c r="D1230" s="11">
        <f t="shared" si="95"/>
        <v>174.15602061726841</v>
      </c>
      <c r="E1230" s="11">
        <f t="shared" si="96"/>
        <v>238.10500410172273</v>
      </c>
      <c r="F1230" s="11">
        <f t="shared" si="97"/>
        <v>65.322001552658321</v>
      </c>
      <c r="G1230" s="11">
        <f t="shared" si="98"/>
        <v>150.84441312799839</v>
      </c>
      <c r="H1230" s="11">
        <f t="shared" si="99"/>
        <v>116.94343273055306</v>
      </c>
      <c r="I1230">
        <v>193.3</v>
      </c>
      <c r="J1230">
        <v>6</v>
      </c>
      <c r="K1230">
        <v>500</v>
      </c>
      <c r="L1230">
        <v>3</v>
      </c>
    </row>
    <row r="1231" spans="1:12">
      <c r="A1231" t="s">
        <v>13</v>
      </c>
      <c r="B1231" s="1">
        <v>43931</v>
      </c>
      <c r="C1231">
        <v>179</v>
      </c>
      <c r="D1231" s="11">
        <f t="shared" si="95"/>
        <v>166.83576755428589</v>
      </c>
      <c r="E1231" s="11">
        <f t="shared" si="96"/>
        <v>228.09680065627566</v>
      </c>
      <c r="F1231" s="11">
        <f t="shared" si="97"/>
        <v>62.576339471891984</v>
      </c>
      <c r="G1231" s="11">
        <f t="shared" si="98"/>
        <v>144.50401057791544</v>
      </c>
      <c r="H1231" s="11">
        <f t="shared" si="99"/>
        <v>112.0279809499751</v>
      </c>
      <c r="I1231">
        <v>190.10000000000002</v>
      </c>
      <c r="J1231">
        <v>22</v>
      </c>
      <c r="K1231">
        <v>494</v>
      </c>
      <c r="L1231">
        <v>8</v>
      </c>
    </row>
    <row r="1232" spans="1:12">
      <c r="A1232" t="s">
        <v>13</v>
      </c>
      <c r="B1232" s="1">
        <v>43930</v>
      </c>
      <c r="C1232">
        <v>171</v>
      </c>
      <c r="D1232" s="11">
        <f t="shared" si="95"/>
        <v>157.83545641127461</v>
      </c>
      <c r="E1232" s="11">
        <f t="shared" si="96"/>
        <v>215.79163248564399</v>
      </c>
      <c r="F1232" s="11">
        <f t="shared" si="97"/>
        <v>59.20052543816287</v>
      </c>
      <c r="G1232" s="11">
        <f t="shared" si="98"/>
        <v>136.70843367207573</v>
      </c>
      <c r="H1232" s="11">
        <f t="shared" si="99"/>
        <v>105.98439269516616</v>
      </c>
      <c r="I1232">
        <v>181.60000000000002</v>
      </c>
      <c r="J1232">
        <v>18</v>
      </c>
      <c r="K1232">
        <v>472</v>
      </c>
      <c r="L1232">
        <v>14</v>
      </c>
    </row>
    <row r="1233" spans="1:12">
      <c r="A1233" t="s">
        <v>13</v>
      </c>
      <c r="B1233" s="1">
        <v>43929</v>
      </c>
      <c r="C1233">
        <v>157</v>
      </c>
      <c r="D1233" s="11">
        <f t="shared" si="95"/>
        <v>146.13505192535993</v>
      </c>
      <c r="E1233" s="11">
        <f t="shared" si="96"/>
        <v>199.79491386382281</v>
      </c>
      <c r="F1233" s="11">
        <f t="shared" si="97"/>
        <v>54.811967194315024</v>
      </c>
      <c r="G1233" s="11">
        <f t="shared" si="98"/>
        <v>126.57418369448409</v>
      </c>
      <c r="H1233" s="11">
        <f t="shared" si="99"/>
        <v>98.127727963914538</v>
      </c>
      <c r="I1233">
        <v>166.8</v>
      </c>
      <c r="J1233">
        <v>26</v>
      </c>
      <c r="K1233">
        <v>454</v>
      </c>
      <c r="L1233">
        <v>13</v>
      </c>
    </row>
    <row r="1234" spans="1:12">
      <c r="A1234" t="s">
        <v>13</v>
      </c>
      <c r="B1234" s="1">
        <v>43928</v>
      </c>
      <c r="C1234">
        <v>144</v>
      </c>
      <c r="D1234" s="11">
        <f t="shared" si="95"/>
        <v>134.64465469944886</v>
      </c>
      <c r="E1234" s="11">
        <f t="shared" si="96"/>
        <v>184.08531583264971</v>
      </c>
      <c r="F1234" s="11">
        <f t="shared" si="97"/>
        <v>50.502177944587523</v>
      </c>
      <c r="G1234" s="11">
        <f t="shared" si="98"/>
        <v>116.62183051136206</v>
      </c>
      <c r="H1234" s="11">
        <f t="shared" si="99"/>
        <v>90.412080291941791</v>
      </c>
      <c r="I1234">
        <v>153</v>
      </c>
      <c r="J1234">
        <v>15</v>
      </c>
      <c r="K1234">
        <v>428</v>
      </c>
      <c r="L1234">
        <v>5</v>
      </c>
    </row>
    <row r="1235" spans="1:12">
      <c r="A1235" t="s">
        <v>13</v>
      </c>
      <c r="B1235" s="1">
        <v>43927</v>
      </c>
      <c r="C1235">
        <v>139</v>
      </c>
      <c r="D1235" s="11">
        <f t="shared" si="95"/>
        <v>123.36426473354138</v>
      </c>
      <c r="E1235" s="11">
        <f t="shared" si="96"/>
        <v>168.66283839212471</v>
      </c>
      <c r="F1235" s="11">
        <f t="shared" si="97"/>
        <v>46.271157688980367</v>
      </c>
      <c r="G1235" s="11">
        <f t="shared" si="98"/>
        <v>106.85137412270963</v>
      </c>
      <c r="H1235" s="11">
        <f t="shared" si="99"/>
        <v>82.837449679247911</v>
      </c>
      <c r="I1235">
        <v>147.6</v>
      </c>
      <c r="J1235">
        <v>31</v>
      </c>
      <c r="K1235">
        <v>413</v>
      </c>
      <c r="L1235">
        <v>10</v>
      </c>
    </row>
    <row r="1236" spans="1:12">
      <c r="A1236" t="s">
        <v>13</v>
      </c>
      <c r="B1236" s="1">
        <v>43926</v>
      </c>
      <c r="C1236">
        <v>129</v>
      </c>
      <c r="D1236" s="11">
        <f t="shared" si="95"/>
        <v>111.99387165620379</v>
      </c>
      <c r="E1236" s="11">
        <f t="shared" si="96"/>
        <v>153.11730926989335</v>
      </c>
      <c r="F1236" s="11">
        <f t="shared" si="97"/>
        <v>42.00637929303592</v>
      </c>
      <c r="G1236" s="11">
        <f t="shared" si="98"/>
        <v>97.002961964998804</v>
      </c>
      <c r="H1236" s="11">
        <f t="shared" si="99"/>
        <v>75.202383184005953</v>
      </c>
      <c r="I1236">
        <v>137</v>
      </c>
      <c r="J1236">
        <v>9</v>
      </c>
      <c r="K1236">
        <v>382</v>
      </c>
      <c r="L1236">
        <v>6</v>
      </c>
    </row>
    <row r="1237" spans="1:12">
      <c r="A1237" t="s">
        <v>13</v>
      </c>
      <c r="B1237" s="1">
        <v>43925</v>
      </c>
      <c r="C1237">
        <v>123</v>
      </c>
      <c r="D1237" s="11">
        <f t="shared" si="95"/>
        <v>105.36364244751881</v>
      </c>
      <c r="E1237" s="11">
        <f t="shared" si="96"/>
        <v>144.05250205086136</v>
      </c>
      <c r="F1237" s="11">
        <f t="shared" si="97"/>
        <v>39.519529621522146</v>
      </c>
      <c r="G1237" s="11">
        <f t="shared" si="98"/>
        <v>91.26022031103021</v>
      </c>
      <c r="H1237" s="11">
        <f t="shared" si="99"/>
        <v>70.750273169630034</v>
      </c>
      <c r="I1237">
        <v>130.70000000000002</v>
      </c>
      <c r="J1237">
        <v>20</v>
      </c>
      <c r="K1237">
        <v>373</v>
      </c>
      <c r="L1237">
        <v>10</v>
      </c>
    </row>
    <row r="1238" spans="1:12">
      <c r="A1238" t="s">
        <v>13</v>
      </c>
      <c r="B1238" s="1">
        <v>43924</v>
      </c>
      <c r="C1238">
        <v>113</v>
      </c>
      <c r="D1238" s="11">
        <f t="shared" si="95"/>
        <v>96.933351010231561</v>
      </c>
      <c r="E1238" s="11">
        <f t="shared" si="96"/>
        <v>132.52666119770305</v>
      </c>
      <c r="F1238" s="11">
        <f t="shared" si="97"/>
        <v>36.357517143262541</v>
      </c>
      <c r="G1238" s="11">
        <f t="shared" si="98"/>
        <v>83.958363275893674</v>
      </c>
      <c r="H1238" s="11">
        <f t="shared" si="99"/>
        <v>65.089445504292314</v>
      </c>
      <c r="I1238">
        <v>120</v>
      </c>
      <c r="J1238">
        <v>18</v>
      </c>
      <c r="K1238">
        <v>353</v>
      </c>
      <c r="L1238">
        <v>7</v>
      </c>
    </row>
    <row r="1239" spans="1:12">
      <c r="A1239" t="s">
        <v>13</v>
      </c>
      <c r="B1239" s="1">
        <v>43923</v>
      </c>
      <c r="C1239">
        <v>106</v>
      </c>
      <c r="D1239" s="11">
        <f t="shared" si="95"/>
        <v>87.213014975779373</v>
      </c>
      <c r="E1239" s="11">
        <f t="shared" si="96"/>
        <v>119.23707957342084</v>
      </c>
      <c r="F1239" s="11">
        <f t="shared" si="97"/>
        <v>32.7116379868351</v>
      </c>
      <c r="G1239" s="11">
        <f t="shared" si="98"/>
        <v>75.539140217586791</v>
      </c>
      <c r="H1239" s="11">
        <f t="shared" si="99"/>
        <v>58.562370189098658</v>
      </c>
      <c r="I1239">
        <v>112.60000000000001</v>
      </c>
      <c r="J1239">
        <v>23</v>
      </c>
      <c r="K1239">
        <v>335</v>
      </c>
      <c r="L1239">
        <v>6</v>
      </c>
    </row>
    <row r="1240" spans="1:12">
      <c r="A1240" t="s">
        <v>13</v>
      </c>
      <c r="B1240" s="1">
        <v>43922</v>
      </c>
      <c r="C1240">
        <v>100</v>
      </c>
      <c r="D1240" s="11">
        <f t="shared" si="95"/>
        <v>77.222669607036849</v>
      </c>
      <c r="E1240" s="11">
        <f t="shared" si="96"/>
        <v>105.57834290401969</v>
      </c>
      <c r="F1240" s="11">
        <f t="shared" si="97"/>
        <v>28.964484409395784</v>
      </c>
      <c r="G1240" s="11">
        <f t="shared" si="98"/>
        <v>66.886049852104719</v>
      </c>
      <c r="H1240" s="11">
        <f t="shared" si="99"/>
        <v>51.853987226260735</v>
      </c>
      <c r="I1240">
        <v>106.2</v>
      </c>
      <c r="J1240">
        <v>25</v>
      </c>
      <c r="K1240">
        <v>312</v>
      </c>
      <c r="L1240">
        <v>6</v>
      </c>
    </row>
    <row r="1241" spans="1:12">
      <c r="A1241" t="s">
        <v>13</v>
      </c>
      <c r="B1241" s="1">
        <v>43921</v>
      </c>
      <c r="C1241">
        <v>94</v>
      </c>
      <c r="D1241" s="11">
        <f t="shared" si="95"/>
        <v>67.622337721158146</v>
      </c>
      <c r="E1241" s="11">
        <f t="shared" si="96"/>
        <v>92.452830188679258</v>
      </c>
      <c r="F1241" s="11">
        <f t="shared" si="97"/>
        <v>25.363616106751397</v>
      </c>
      <c r="G1241" s="11">
        <f t="shared" si="98"/>
        <v>58.570767819209024</v>
      </c>
      <c r="H1241" s="11">
        <f t="shared" si="99"/>
        <v>45.40749308779786</v>
      </c>
      <c r="I1241">
        <v>99.800000000000011</v>
      </c>
      <c r="J1241">
        <v>17</v>
      </c>
      <c r="K1241">
        <v>287</v>
      </c>
      <c r="L1241">
        <v>3</v>
      </c>
    </row>
    <row r="1242" spans="1:12">
      <c r="A1242" t="s">
        <v>13</v>
      </c>
      <c r="B1242" s="1">
        <v>43920</v>
      </c>
      <c r="C1242">
        <v>91</v>
      </c>
      <c r="D1242" s="11">
        <f t="shared" si="95"/>
        <v>59.492056655304609</v>
      </c>
      <c r="E1242" s="11">
        <f t="shared" si="96"/>
        <v>81.337161607875316</v>
      </c>
      <c r="F1242" s="11">
        <f t="shared" si="97"/>
        <v>22.314130762949432</v>
      </c>
      <c r="G1242" s="11">
        <f t="shared" si="98"/>
        <v>51.528763347600488</v>
      </c>
      <c r="H1242" s="11">
        <f t="shared" si="99"/>
        <v>39.948118364287112</v>
      </c>
      <c r="I1242">
        <v>96.7</v>
      </c>
      <c r="J1242">
        <v>23</v>
      </c>
      <c r="K1242">
        <v>270</v>
      </c>
      <c r="L1242">
        <v>11</v>
      </c>
    </row>
    <row r="1243" spans="1:12">
      <c r="A1243" t="s">
        <v>13</v>
      </c>
      <c r="B1243" s="1">
        <v>43919</v>
      </c>
      <c r="C1243">
        <v>80</v>
      </c>
      <c r="D1243" s="11">
        <f t="shared" si="95"/>
        <v>49.471710249418713</v>
      </c>
      <c r="E1243" s="11">
        <f t="shared" si="96"/>
        <v>67.637407711238723</v>
      </c>
      <c r="F1243" s="11">
        <f t="shared" si="97"/>
        <v>18.555724472064355</v>
      </c>
      <c r="G1243" s="11">
        <f t="shared" si="98"/>
        <v>42.849687725765605</v>
      </c>
      <c r="H1243" s="11">
        <f t="shared" si="99"/>
        <v>33.219590107266491</v>
      </c>
      <c r="I1243">
        <v>85</v>
      </c>
      <c r="J1243">
        <v>14</v>
      </c>
      <c r="K1243">
        <v>247</v>
      </c>
      <c r="L1243">
        <v>5</v>
      </c>
    </row>
    <row r="1244" spans="1:12">
      <c r="A1244" t="s">
        <v>13</v>
      </c>
      <c r="B1244" s="1">
        <v>43918</v>
      </c>
      <c r="C1244">
        <v>75</v>
      </c>
      <c r="D1244" s="11">
        <f t="shared" si="95"/>
        <v>44.79154845505284</v>
      </c>
      <c r="E1244" s="11">
        <f t="shared" si="96"/>
        <v>61.238720262510256</v>
      </c>
      <c r="F1244" s="11">
        <f t="shared" si="97"/>
        <v>16.800301174525217</v>
      </c>
      <c r="G1244" s="11">
        <f t="shared" si="98"/>
        <v>38.795987734728961</v>
      </c>
      <c r="H1244" s="11">
        <f t="shared" si="99"/>
        <v>30.076924214765839</v>
      </c>
      <c r="I1244">
        <v>79.7</v>
      </c>
      <c r="J1244">
        <v>12</v>
      </c>
      <c r="K1244">
        <v>233</v>
      </c>
      <c r="L1244">
        <v>7</v>
      </c>
    </row>
    <row r="1245" spans="1:12">
      <c r="A1245" t="s">
        <v>13</v>
      </c>
      <c r="B1245" s="1">
        <v>43917</v>
      </c>
      <c r="C1245">
        <v>68</v>
      </c>
      <c r="D1245" s="11">
        <f t="shared" si="95"/>
        <v>39.811376289253261</v>
      </c>
      <c r="E1245" s="11">
        <f t="shared" si="96"/>
        <v>54.429860541427402</v>
      </c>
      <c r="F1245" s="11">
        <f t="shared" si="97"/>
        <v>14.93235074252844</v>
      </c>
      <c r="G1245" s="11">
        <f t="shared" si="98"/>
        <v>34.482435180164316</v>
      </c>
      <c r="H1245" s="11">
        <f t="shared" si="99"/>
        <v>26.732805380438226</v>
      </c>
      <c r="I1245">
        <v>72.2</v>
      </c>
      <c r="J1245">
        <v>10</v>
      </c>
      <c r="K1245">
        <v>221</v>
      </c>
      <c r="L1245">
        <v>3</v>
      </c>
    </row>
    <row r="1246" spans="1:12">
      <c r="A1246" t="s">
        <v>13</v>
      </c>
      <c r="B1246" s="1">
        <v>43916</v>
      </c>
      <c r="C1246">
        <v>65</v>
      </c>
      <c r="D1246" s="11">
        <f t="shared" si="95"/>
        <v>34.261184417729638</v>
      </c>
      <c r="E1246" s="11">
        <f t="shared" si="96"/>
        <v>46.84167350287121</v>
      </c>
      <c r="F1246" s="11">
        <f t="shared" si="97"/>
        <v>12.850598755062155</v>
      </c>
      <c r="G1246" s="11">
        <f t="shared" si="98"/>
        <v>29.675162754896498</v>
      </c>
      <c r="H1246" s="11">
        <f t="shared" si="99"/>
        <v>23.005925956639377</v>
      </c>
      <c r="I1246">
        <v>69</v>
      </c>
      <c r="J1246">
        <v>22</v>
      </c>
      <c r="K1246">
        <v>211</v>
      </c>
      <c r="L1246">
        <v>5</v>
      </c>
    </row>
    <row r="1247" spans="1:12">
      <c r="A1247" t="s">
        <v>13</v>
      </c>
      <c r="B1247" s="1">
        <v>43915</v>
      </c>
      <c r="C1247">
        <v>60</v>
      </c>
      <c r="D1247" s="11">
        <f t="shared" si="95"/>
        <v>29.041003954783086</v>
      </c>
      <c r="E1247" s="11">
        <f t="shared" si="96"/>
        <v>39.70467596390484</v>
      </c>
      <c r="F1247" s="11">
        <f t="shared" si="97"/>
        <v>10.892626615499269</v>
      </c>
      <c r="G1247" s="11">
        <f t="shared" si="98"/>
        <v>25.153728149509465</v>
      </c>
      <c r="H1247" s="11">
        <f t="shared" si="99"/>
        <v>19.50064476885019</v>
      </c>
      <c r="I1247">
        <v>63.7</v>
      </c>
      <c r="J1247">
        <v>21</v>
      </c>
      <c r="K1247">
        <v>189</v>
      </c>
      <c r="L1247">
        <v>7</v>
      </c>
    </row>
    <row r="1248" spans="1:12">
      <c r="A1248" t="s">
        <v>13</v>
      </c>
      <c r="B1248" s="1">
        <v>43914</v>
      </c>
      <c r="C1248">
        <v>53</v>
      </c>
      <c r="D1248" s="11">
        <f t="shared" si="95"/>
        <v>23.550814157546203</v>
      </c>
      <c r="E1248" s="11">
        <f t="shared" si="96"/>
        <v>32.198523379819527</v>
      </c>
      <c r="F1248" s="11">
        <f t="shared" si="97"/>
        <v>8.8333800549245112</v>
      </c>
      <c r="G1248" s="11">
        <f t="shared" si="98"/>
        <v>20.398426236947241</v>
      </c>
      <c r="H1248" s="11">
        <f t="shared" si="99"/>
        <v>15.814055933416734</v>
      </c>
      <c r="I1248">
        <v>56.300000000000004</v>
      </c>
      <c r="J1248">
        <v>13</v>
      </c>
      <c r="K1248">
        <v>168</v>
      </c>
      <c r="L1248">
        <v>3</v>
      </c>
    </row>
    <row r="1249" spans="1:12">
      <c r="A1249" t="s">
        <v>13</v>
      </c>
      <c r="B1249" s="1">
        <v>43913</v>
      </c>
      <c r="C1249">
        <v>50</v>
      </c>
      <c r="D1249" s="11">
        <f t="shared" si="95"/>
        <v>19.500674143191123</v>
      </c>
      <c r="E1249" s="11">
        <f t="shared" si="96"/>
        <v>26.661197703035278</v>
      </c>
      <c r="F1249" s="11">
        <f t="shared" si="97"/>
        <v>7.3142637397464103</v>
      </c>
      <c r="G1249" s="11">
        <f t="shared" si="98"/>
        <v>16.890416629319372</v>
      </c>
      <c r="H1249" s="11">
        <f t="shared" si="99"/>
        <v>13.09444121875271</v>
      </c>
      <c r="I1249">
        <v>53.1</v>
      </c>
      <c r="J1249">
        <v>24</v>
      </c>
      <c r="K1249">
        <v>155</v>
      </c>
      <c r="L1249">
        <v>9</v>
      </c>
    </row>
    <row r="1250" spans="1:12">
      <c r="A1250" t="s">
        <v>13</v>
      </c>
      <c r="B1250" s="1">
        <v>43912</v>
      </c>
      <c r="C1250">
        <v>41</v>
      </c>
      <c r="D1250" s="11">
        <f t="shared" si="95"/>
        <v>15.600539314552899</v>
      </c>
      <c r="E1250" s="11">
        <f t="shared" si="96"/>
        <v>21.328958162428222</v>
      </c>
      <c r="F1250" s="11">
        <f t="shared" si="97"/>
        <v>5.8514109917971284</v>
      </c>
      <c r="G1250" s="11">
        <f t="shared" si="98"/>
        <v>13.512333303455499</v>
      </c>
      <c r="H1250" s="11">
        <f t="shared" si="99"/>
        <v>10.475552975002168</v>
      </c>
      <c r="I1250">
        <v>43.6</v>
      </c>
      <c r="J1250">
        <v>17</v>
      </c>
      <c r="K1250">
        <v>131</v>
      </c>
      <c r="L1250">
        <v>4</v>
      </c>
    </row>
    <row r="1251" spans="1:12">
      <c r="A1251" t="s">
        <v>13</v>
      </c>
      <c r="B1251" s="1">
        <v>43911</v>
      </c>
      <c r="C1251">
        <v>37</v>
      </c>
      <c r="D1251" s="11">
        <f t="shared" si="95"/>
        <v>13.320460491656705</v>
      </c>
      <c r="E1251" s="11">
        <f t="shared" si="96"/>
        <v>18.211648892534864</v>
      </c>
      <c r="F1251" s="11">
        <f t="shared" si="97"/>
        <v>4.9962047699190864</v>
      </c>
      <c r="G1251" s="11">
        <f t="shared" si="98"/>
        <v>11.537453820642771</v>
      </c>
      <c r="H1251" s="11">
        <f t="shared" si="99"/>
        <v>8.9445106171172366</v>
      </c>
      <c r="I1251">
        <v>39.300000000000004</v>
      </c>
      <c r="J1251">
        <v>23</v>
      </c>
      <c r="K1251">
        <v>114</v>
      </c>
      <c r="L1251">
        <v>5</v>
      </c>
    </row>
    <row r="1252" spans="1:12">
      <c r="A1252" t="s">
        <v>13</v>
      </c>
      <c r="B1252" s="1">
        <v>43910</v>
      </c>
      <c r="C1252">
        <v>32</v>
      </c>
      <c r="D1252" s="11">
        <f t="shared" si="95"/>
        <v>11.070382705903883</v>
      </c>
      <c r="E1252" s="11">
        <f t="shared" si="96"/>
        <v>15.135356849876949</v>
      </c>
      <c r="F1252" s="11">
        <f t="shared" si="97"/>
        <v>4.1522512614868079</v>
      </c>
      <c r="G1252" s="11">
        <f t="shared" si="98"/>
        <v>9.5885595941828434</v>
      </c>
      <c r="H1252" s="11">
        <f t="shared" si="99"/>
        <v>7.4336135534150003</v>
      </c>
      <c r="I1252">
        <v>34</v>
      </c>
      <c r="J1252">
        <v>15</v>
      </c>
      <c r="K1252">
        <v>91</v>
      </c>
      <c r="L1252">
        <v>4</v>
      </c>
    </row>
    <row r="1253" spans="1:12">
      <c r="A1253" t="s">
        <v>13</v>
      </c>
      <c r="B1253" s="1">
        <v>43909</v>
      </c>
      <c r="C1253">
        <v>28</v>
      </c>
      <c r="D1253" s="11">
        <f t="shared" si="95"/>
        <v>8.9103080315811756</v>
      </c>
      <c r="E1253" s="11">
        <f t="shared" si="96"/>
        <v>12.182116488925349</v>
      </c>
      <c r="F1253" s="11">
        <f t="shared" si="97"/>
        <v>3.3420558933918212</v>
      </c>
      <c r="G1253" s="11">
        <f t="shared" si="98"/>
        <v>7.7176211367813137</v>
      </c>
      <c r="H1253" s="11">
        <f t="shared" si="99"/>
        <v>5.9831523722608537</v>
      </c>
      <c r="I1253">
        <v>29.700000000000003</v>
      </c>
      <c r="J1253">
        <v>19</v>
      </c>
      <c r="K1253">
        <v>76</v>
      </c>
      <c r="L1253">
        <v>9</v>
      </c>
    </row>
    <row r="1254" spans="1:12">
      <c r="A1254" t="s">
        <v>13</v>
      </c>
      <c r="B1254" s="1">
        <v>43908</v>
      </c>
      <c r="C1254">
        <v>19</v>
      </c>
      <c r="D1254" s="11">
        <f t="shared" si="95"/>
        <v>7.1102458029789171</v>
      </c>
      <c r="E1254" s="11">
        <f t="shared" si="96"/>
        <v>9.7210828547990165</v>
      </c>
      <c r="F1254" s="11">
        <f t="shared" si="97"/>
        <v>2.6668930866459988</v>
      </c>
      <c r="G1254" s="11">
        <f t="shared" si="98"/>
        <v>6.1585057556133709</v>
      </c>
      <c r="H1254" s="11">
        <f t="shared" si="99"/>
        <v>4.7744347212990652</v>
      </c>
      <c r="I1254">
        <v>20.200000000000003</v>
      </c>
      <c r="J1254">
        <v>13</v>
      </c>
      <c r="K1254">
        <v>57</v>
      </c>
      <c r="L1254">
        <v>5</v>
      </c>
    </row>
    <row r="1255" spans="1:12">
      <c r="A1255" t="s">
        <v>13</v>
      </c>
      <c r="B1255" s="1">
        <v>43907</v>
      </c>
      <c r="C1255">
        <v>14</v>
      </c>
      <c r="D1255" s="11">
        <f t="shared" si="95"/>
        <v>6.0602095029609337</v>
      </c>
      <c r="E1255" s="11">
        <f t="shared" si="96"/>
        <v>8.2854799015586558</v>
      </c>
      <c r="F1255" s="11">
        <f t="shared" si="97"/>
        <v>2.273048116044269</v>
      </c>
      <c r="G1255" s="11">
        <f t="shared" si="98"/>
        <v>5.2490217832654054</v>
      </c>
      <c r="H1255" s="11">
        <f t="shared" si="99"/>
        <v>4.0693494249046882</v>
      </c>
      <c r="I1255">
        <v>14.9</v>
      </c>
      <c r="J1255">
        <v>34</v>
      </c>
      <c r="K1255">
        <v>44</v>
      </c>
      <c r="L1255">
        <v>4</v>
      </c>
    </row>
    <row r="1256" spans="1:12">
      <c r="A1256" t="s">
        <v>13</v>
      </c>
      <c r="B1256" s="1">
        <v>43906</v>
      </c>
      <c r="C1256">
        <v>10</v>
      </c>
      <c r="D1256" s="11">
        <f t="shared" si="95"/>
        <v>4.9501711286562085</v>
      </c>
      <c r="E1256" s="11">
        <f t="shared" si="96"/>
        <v>6.7678424938474162</v>
      </c>
      <c r="F1256" s="11">
        <f t="shared" si="97"/>
        <v>1.8566977185510118</v>
      </c>
      <c r="G1256" s="11">
        <f t="shared" si="98"/>
        <v>4.2875672982118411</v>
      </c>
      <c r="H1256" s="11">
        <f t="shared" si="99"/>
        <v>3.3239735401449186</v>
      </c>
      <c r="I1256">
        <v>10.600000000000001</v>
      </c>
      <c r="J1256">
        <v>2</v>
      </c>
      <c r="K1256">
        <v>10</v>
      </c>
      <c r="L1256">
        <v>2</v>
      </c>
    </row>
    <row r="1257" spans="1:12">
      <c r="A1257" t="s">
        <v>13</v>
      </c>
      <c r="B1257" s="1">
        <v>43905</v>
      </c>
      <c r="C1257">
        <v>8</v>
      </c>
      <c r="D1257" s="11">
        <f t="shared" si="95"/>
        <v>3.9301358657815957</v>
      </c>
      <c r="E1257" s="11">
        <f t="shared" si="96"/>
        <v>5.3732567678424941</v>
      </c>
      <c r="F1257" s="11">
        <f t="shared" si="97"/>
        <v>1.4741054613950457</v>
      </c>
      <c r="G1257" s="11">
        <f t="shared" si="98"/>
        <v>3.4040685822166736</v>
      </c>
      <c r="H1257" s="11">
        <f t="shared" si="99"/>
        <v>2.6390335379332384</v>
      </c>
      <c r="I1257">
        <v>8.5</v>
      </c>
      <c r="J1257">
        <v>2</v>
      </c>
      <c r="K1257">
        <v>8</v>
      </c>
      <c r="L1257">
        <v>2</v>
      </c>
    </row>
    <row r="1258" spans="1:12">
      <c r="A1258" t="s">
        <v>13</v>
      </c>
      <c r="B1258" s="1">
        <v>43904</v>
      </c>
      <c r="C1258">
        <v>6</v>
      </c>
      <c r="D1258" s="11">
        <f t="shared" si="95"/>
        <v>3.0601057886238379</v>
      </c>
      <c r="E1258" s="11">
        <f t="shared" si="96"/>
        <v>4.1837571780147664</v>
      </c>
      <c r="F1258" s="11">
        <f t="shared" si="97"/>
        <v>1.1477767714678981</v>
      </c>
      <c r="G1258" s="11">
        <f t="shared" si="98"/>
        <v>2.6504961479855016</v>
      </c>
      <c r="H1258" s="11">
        <f t="shared" si="99"/>
        <v>2.0548200066350408</v>
      </c>
      <c r="I1258">
        <v>6.4</v>
      </c>
      <c r="J1258">
        <v>2</v>
      </c>
      <c r="K1258">
        <v>6</v>
      </c>
      <c r="L1258">
        <v>2</v>
      </c>
    </row>
    <row r="1259" spans="1:12">
      <c r="A1259" t="s">
        <v>13</v>
      </c>
      <c r="B1259" s="1">
        <v>43903</v>
      </c>
      <c r="C1259">
        <v>4</v>
      </c>
      <c r="D1259" s="11">
        <f t="shared" si="95"/>
        <v>2.4900860828997895</v>
      </c>
      <c r="E1259" s="11">
        <f t="shared" si="96"/>
        <v>3.4044298605414278</v>
      </c>
      <c r="F1259" s="11">
        <f t="shared" si="97"/>
        <v>0.93397521599838773</v>
      </c>
      <c r="G1259" s="11">
        <f t="shared" si="98"/>
        <v>2.15677627728232</v>
      </c>
      <c r="H1259" s="11">
        <f t="shared" si="99"/>
        <v>1.6720594171638077</v>
      </c>
      <c r="I1259">
        <v>4.2</v>
      </c>
      <c r="J1259">
        <v>1</v>
      </c>
      <c r="K1259">
        <v>4</v>
      </c>
      <c r="L1259">
        <v>1</v>
      </c>
    </row>
    <row r="1260" spans="1:12">
      <c r="A1260" t="s">
        <v>13</v>
      </c>
      <c r="B1260" s="1">
        <v>43902</v>
      </c>
      <c r="C1260">
        <v>3</v>
      </c>
      <c r="D1260" s="11">
        <f t="shared" si="95"/>
        <v>1.6800580800287737</v>
      </c>
      <c r="E1260" s="11">
        <f t="shared" si="96"/>
        <v>2.2969647251845777</v>
      </c>
      <c r="F1260" s="11">
        <f t="shared" si="97"/>
        <v>0.63015195296276771</v>
      </c>
      <c r="G1260" s="11">
        <f t="shared" si="98"/>
        <v>1.455174355756746</v>
      </c>
      <c r="H1260" s="11">
        <f t="shared" si="99"/>
        <v>1.1281364742310027</v>
      </c>
      <c r="I1260">
        <v>3.2</v>
      </c>
      <c r="J1260">
        <v>2</v>
      </c>
      <c r="K1260">
        <v>3</v>
      </c>
      <c r="L1260">
        <v>2</v>
      </c>
    </row>
    <row r="1261" spans="1:12">
      <c r="A1261" t="s">
        <v>13</v>
      </c>
      <c r="B1261" s="1">
        <v>43901</v>
      </c>
      <c r="C1261">
        <v>1</v>
      </c>
      <c r="D1261" s="11">
        <f t="shared" si="95"/>
        <v>0.96003318858787068</v>
      </c>
      <c r="E1261" s="11">
        <f t="shared" si="96"/>
        <v>1.3125512715340444</v>
      </c>
      <c r="F1261" s="11">
        <f t="shared" si="97"/>
        <v>0.36008683026443866</v>
      </c>
      <c r="G1261" s="11">
        <f t="shared" si="98"/>
        <v>0.83152820328956911</v>
      </c>
      <c r="H1261" s="11">
        <f t="shared" si="99"/>
        <v>0.64464941384628727</v>
      </c>
      <c r="I1261">
        <v>1.1000000000000001</v>
      </c>
      <c r="J1261">
        <v>1</v>
      </c>
      <c r="K1261">
        <v>1</v>
      </c>
      <c r="L1261">
        <v>1</v>
      </c>
    </row>
    <row r="1262" spans="1:12">
      <c r="A1262" t="s">
        <v>13</v>
      </c>
      <c r="B1262" s="1">
        <v>43900</v>
      </c>
      <c r="C1262">
        <v>0</v>
      </c>
      <c r="D1262" s="11">
        <f t="shared" si="95"/>
        <v>0.54001866858067726</v>
      </c>
      <c r="E1262" s="11">
        <f t="shared" si="96"/>
        <v>0.73831009023789995</v>
      </c>
      <c r="F1262" s="11">
        <f t="shared" si="97"/>
        <v>0.20254884202374673</v>
      </c>
      <c r="G1262" s="11">
        <f t="shared" si="98"/>
        <v>0.4677346143503826</v>
      </c>
      <c r="H1262" s="11">
        <f t="shared" si="99"/>
        <v>0.36261529528853659</v>
      </c>
      <c r="I1262">
        <v>0</v>
      </c>
      <c r="J1262">
        <v>0</v>
      </c>
      <c r="K1262">
        <v>0</v>
      </c>
      <c r="L1262">
        <v>0</v>
      </c>
    </row>
    <row r="1263" spans="1:12">
      <c r="A1263" t="s">
        <v>13</v>
      </c>
      <c r="B1263" s="1">
        <v>43899</v>
      </c>
      <c r="C1263">
        <v>0</v>
      </c>
      <c r="D1263" s="11">
        <f t="shared" si="95"/>
        <v>0.21000726000359671</v>
      </c>
      <c r="E1263" s="11">
        <f t="shared" si="96"/>
        <v>0.28712059064807222</v>
      </c>
      <c r="F1263" s="11">
        <f t="shared" si="97"/>
        <v>7.8768994120345964E-2</v>
      </c>
      <c r="G1263" s="11">
        <f t="shared" si="98"/>
        <v>0.18189679446959325</v>
      </c>
      <c r="H1263" s="11">
        <f t="shared" si="99"/>
        <v>0.14101705927887534</v>
      </c>
      <c r="I1263">
        <v>0</v>
      </c>
      <c r="J1263">
        <v>0</v>
      </c>
      <c r="K1263">
        <v>0</v>
      </c>
      <c r="L1263">
        <v>0</v>
      </c>
    </row>
    <row r="1264" spans="1:12">
      <c r="A1264" t="s">
        <v>13</v>
      </c>
      <c r="B1264" s="1">
        <v>43898</v>
      </c>
      <c r="C1264">
        <v>0</v>
      </c>
      <c r="D1264" s="11">
        <f t="shared" si="95"/>
        <v>0.12000414857348383</v>
      </c>
      <c r="E1264" s="11">
        <f t="shared" si="96"/>
        <v>0.16406890894175555</v>
      </c>
      <c r="F1264" s="11">
        <f t="shared" si="97"/>
        <v>4.5010853783054833E-2</v>
      </c>
      <c r="G1264" s="11">
        <f t="shared" si="98"/>
        <v>0.10394102541119614</v>
      </c>
      <c r="H1264" s="11">
        <f t="shared" si="99"/>
        <v>8.0581176730785908E-2</v>
      </c>
      <c r="I1264">
        <v>0</v>
      </c>
      <c r="J1264">
        <v>0</v>
      </c>
      <c r="K1264">
        <v>0</v>
      </c>
      <c r="L1264">
        <v>0</v>
      </c>
    </row>
    <row r="1265" spans="1:12">
      <c r="A1265" t="s">
        <v>13</v>
      </c>
      <c r="B1265" s="1">
        <v>43897</v>
      </c>
      <c r="C1265">
        <v>0</v>
      </c>
      <c r="D1265" s="11">
        <f t="shared" si="95"/>
        <v>0.12000414857348383</v>
      </c>
      <c r="E1265" s="11">
        <f t="shared" si="96"/>
        <v>0.16406890894175555</v>
      </c>
      <c r="F1265" s="11">
        <f t="shared" si="97"/>
        <v>4.5010853783054833E-2</v>
      </c>
      <c r="G1265" s="11">
        <f t="shared" si="98"/>
        <v>0.10394102541119614</v>
      </c>
      <c r="H1265" s="11">
        <f t="shared" si="99"/>
        <v>8.0581176730785908E-2</v>
      </c>
      <c r="I1265">
        <v>0</v>
      </c>
      <c r="J1265">
        <v>0</v>
      </c>
      <c r="K1265">
        <v>0</v>
      </c>
      <c r="L1265">
        <v>0</v>
      </c>
    </row>
    <row r="1266" spans="1:12">
      <c r="A1266" t="s">
        <v>13</v>
      </c>
      <c r="B1266" s="1">
        <v>43896</v>
      </c>
      <c r="C1266">
        <v>0</v>
      </c>
      <c r="D1266" s="11">
        <f t="shared" si="95"/>
        <v>6.0002074286741917E-2</v>
      </c>
      <c r="E1266" s="11">
        <f t="shared" si="96"/>
        <v>8.2034454470877774E-2</v>
      </c>
      <c r="F1266" s="11">
        <f t="shared" si="97"/>
        <v>2.2505426891527416E-2</v>
      </c>
      <c r="G1266" s="11">
        <f t="shared" si="98"/>
        <v>5.197051270559807E-2</v>
      </c>
      <c r="H1266" s="11">
        <f t="shared" si="99"/>
        <v>4.0290588365392954E-2</v>
      </c>
      <c r="I1266">
        <v>0</v>
      </c>
      <c r="J1266">
        <v>0</v>
      </c>
      <c r="K1266">
        <v>0</v>
      </c>
      <c r="L1266">
        <v>0</v>
      </c>
    </row>
    <row r="1267" spans="1:12">
      <c r="A1267" t="s">
        <v>13</v>
      </c>
      <c r="B1267" s="1">
        <v>43895</v>
      </c>
      <c r="C1267">
        <v>0</v>
      </c>
      <c r="D1267" s="11">
        <f t="shared" si="95"/>
        <v>6.0002074286741917E-2</v>
      </c>
      <c r="E1267" s="11">
        <f t="shared" si="96"/>
        <v>8.2034454470877774E-2</v>
      </c>
      <c r="F1267" s="11">
        <f t="shared" si="97"/>
        <v>2.2505426891527416E-2</v>
      </c>
      <c r="G1267" s="11">
        <f t="shared" si="98"/>
        <v>5.197051270559807E-2</v>
      </c>
      <c r="H1267" s="11">
        <f t="shared" si="99"/>
        <v>4.0290588365392954E-2</v>
      </c>
      <c r="I1267">
        <v>0</v>
      </c>
      <c r="J1267">
        <v>0</v>
      </c>
      <c r="K1267">
        <v>0</v>
      </c>
      <c r="L1267">
        <v>0</v>
      </c>
    </row>
    <row r="1268" spans="1:12">
      <c r="A1268" t="s">
        <v>13</v>
      </c>
      <c r="B1268" s="1">
        <v>43894</v>
      </c>
      <c r="C1268">
        <v>0</v>
      </c>
      <c r="D1268" s="11">
        <f t="shared" si="95"/>
        <v>6.0002074286741917E-2</v>
      </c>
      <c r="E1268" s="11">
        <f t="shared" si="96"/>
        <v>8.2034454470877774E-2</v>
      </c>
      <c r="F1268" s="11">
        <f t="shared" si="97"/>
        <v>2.2505426891527416E-2</v>
      </c>
      <c r="G1268" s="11">
        <f t="shared" si="98"/>
        <v>5.197051270559807E-2</v>
      </c>
      <c r="H1268" s="11">
        <f t="shared" si="99"/>
        <v>4.0290588365392954E-2</v>
      </c>
      <c r="I1268">
        <v>0</v>
      </c>
      <c r="J1268">
        <v>0</v>
      </c>
      <c r="K1268">
        <v>0</v>
      </c>
      <c r="L1268">
        <v>0</v>
      </c>
    </row>
    <row r="1269" spans="1:12">
      <c r="A1269" t="s">
        <v>13</v>
      </c>
      <c r="B1269" s="1">
        <v>43893</v>
      </c>
      <c r="C1269">
        <v>0</v>
      </c>
      <c r="D1269" s="11">
        <f t="shared" si="95"/>
        <v>3.0001037143370959E-2</v>
      </c>
      <c r="E1269" s="11">
        <f t="shared" si="96"/>
        <v>4.1017227235438887E-2</v>
      </c>
      <c r="F1269" s="11">
        <f t="shared" si="97"/>
        <v>1.1252713445763708E-2</v>
      </c>
      <c r="G1269" s="11">
        <f t="shared" si="98"/>
        <v>2.5985256352799035E-2</v>
      </c>
      <c r="H1269" s="11">
        <f t="shared" si="99"/>
        <v>2.0145294182696477E-2</v>
      </c>
      <c r="I1269">
        <v>0</v>
      </c>
      <c r="J1269">
        <v>0</v>
      </c>
      <c r="K1269">
        <v>0</v>
      </c>
      <c r="L1269">
        <v>0</v>
      </c>
    </row>
    <row r="1270" spans="1:12">
      <c r="A1270" t="s">
        <v>13</v>
      </c>
      <c r="B1270" s="1">
        <v>43892</v>
      </c>
      <c r="C1270">
        <v>0</v>
      </c>
      <c r="D1270" s="11">
        <f t="shared" si="95"/>
        <v>3.0001037143370959E-2</v>
      </c>
      <c r="E1270" s="11">
        <f t="shared" si="96"/>
        <v>4.1017227235438887E-2</v>
      </c>
      <c r="F1270" s="11">
        <f t="shared" si="97"/>
        <v>1.1252713445763708E-2</v>
      </c>
      <c r="G1270" s="11">
        <f t="shared" si="98"/>
        <v>2.5985256352799035E-2</v>
      </c>
      <c r="H1270" s="11">
        <f t="shared" si="99"/>
        <v>2.0145294182696477E-2</v>
      </c>
      <c r="I1270">
        <v>0</v>
      </c>
      <c r="J1270">
        <v>0</v>
      </c>
      <c r="K1270">
        <v>0</v>
      </c>
      <c r="L1270">
        <v>0</v>
      </c>
    </row>
    <row r="1271" spans="1:12">
      <c r="A1271" t="s">
        <v>13</v>
      </c>
      <c r="B1271" s="1">
        <v>43891</v>
      </c>
      <c r="C1271">
        <v>0</v>
      </c>
      <c r="D1271" s="11">
        <f t="shared" si="95"/>
        <v>3.0001037143370959E-2</v>
      </c>
      <c r="E1271" s="11">
        <f t="shared" si="96"/>
        <v>4.1017227235438887E-2</v>
      </c>
      <c r="F1271" s="11">
        <f t="shared" si="97"/>
        <v>1.1252713445763708E-2</v>
      </c>
      <c r="G1271" s="11">
        <f t="shared" si="98"/>
        <v>2.5985256352799035E-2</v>
      </c>
      <c r="H1271" s="11">
        <f t="shared" si="99"/>
        <v>2.0145294182696477E-2</v>
      </c>
      <c r="I1271">
        <v>0</v>
      </c>
      <c r="J1271">
        <v>0</v>
      </c>
      <c r="K1271">
        <v>0</v>
      </c>
      <c r="L1271">
        <v>0</v>
      </c>
    </row>
    <row r="1272" spans="1:12">
      <c r="A1272" t="s">
        <v>13</v>
      </c>
      <c r="B1272" s="1">
        <v>43890</v>
      </c>
      <c r="C1272">
        <v>0</v>
      </c>
      <c r="D1272" s="11">
        <f t="shared" si="95"/>
        <v>3.0001037143370959E-2</v>
      </c>
      <c r="E1272" s="11">
        <f t="shared" si="96"/>
        <v>4.1017227235438887E-2</v>
      </c>
      <c r="F1272" s="11">
        <f t="shared" si="97"/>
        <v>1.1252713445763708E-2</v>
      </c>
      <c r="G1272" s="11">
        <f t="shared" si="98"/>
        <v>2.5985256352799035E-2</v>
      </c>
      <c r="H1272" s="11">
        <f t="shared" si="99"/>
        <v>2.0145294182696477E-2</v>
      </c>
      <c r="I1272">
        <v>0</v>
      </c>
      <c r="J1272">
        <v>0</v>
      </c>
      <c r="K1272">
        <v>0</v>
      </c>
      <c r="L1272">
        <v>0</v>
      </c>
    </row>
    <row r="1273" spans="1:12">
      <c r="A1273" t="s">
        <v>13</v>
      </c>
      <c r="B1273" s="1">
        <v>43889</v>
      </c>
      <c r="C1273">
        <v>0</v>
      </c>
      <c r="D1273" s="11">
        <f t="shared" si="95"/>
        <v>3.0001037143370959E-2</v>
      </c>
      <c r="E1273" s="11">
        <f t="shared" si="96"/>
        <v>4.1017227235438887E-2</v>
      </c>
      <c r="F1273" s="11">
        <f t="shared" si="97"/>
        <v>1.1252713445763708E-2</v>
      </c>
      <c r="G1273" s="11">
        <f t="shared" si="98"/>
        <v>2.5985256352799035E-2</v>
      </c>
      <c r="H1273" s="11">
        <f t="shared" si="99"/>
        <v>2.0145294182696477E-2</v>
      </c>
      <c r="I1273">
        <v>0</v>
      </c>
      <c r="J1273">
        <v>0</v>
      </c>
      <c r="K1273">
        <v>0</v>
      </c>
      <c r="L1273">
        <v>0</v>
      </c>
    </row>
    <row r="1274" spans="1:12">
      <c r="A1274" t="s">
        <v>13</v>
      </c>
      <c r="B1274" s="1">
        <v>43888</v>
      </c>
      <c r="C1274">
        <v>0</v>
      </c>
      <c r="D1274" s="11">
        <f t="shared" si="95"/>
        <v>3.0001037143370959E-2</v>
      </c>
      <c r="E1274" s="11">
        <f t="shared" si="96"/>
        <v>4.1017227235438887E-2</v>
      </c>
      <c r="F1274" s="11">
        <f t="shared" si="97"/>
        <v>1.1252713445763708E-2</v>
      </c>
      <c r="G1274" s="11">
        <f t="shared" si="98"/>
        <v>2.5985256352799035E-2</v>
      </c>
      <c r="H1274" s="11">
        <f t="shared" si="99"/>
        <v>2.0145294182696477E-2</v>
      </c>
      <c r="I1274">
        <v>0</v>
      </c>
      <c r="J1274">
        <v>0</v>
      </c>
      <c r="K1274">
        <v>0</v>
      </c>
      <c r="L1274">
        <v>0</v>
      </c>
    </row>
    <row r="1275" spans="1:12">
      <c r="A1275" t="s">
        <v>13</v>
      </c>
      <c r="B1275" s="1">
        <v>43887</v>
      </c>
      <c r="C1275">
        <v>0</v>
      </c>
      <c r="D1275" s="11">
        <f t="shared" si="95"/>
        <v>0</v>
      </c>
      <c r="E1275" s="11">
        <f t="shared" si="96"/>
        <v>0</v>
      </c>
      <c r="F1275" s="11">
        <f t="shared" si="97"/>
        <v>0</v>
      </c>
      <c r="G1275" s="11">
        <f t="shared" si="98"/>
        <v>0</v>
      </c>
      <c r="H1275" s="11">
        <f t="shared" si="99"/>
        <v>0</v>
      </c>
      <c r="I1275">
        <v>0</v>
      </c>
      <c r="J1275">
        <v>0</v>
      </c>
      <c r="K1275">
        <v>0</v>
      </c>
      <c r="L1275">
        <v>0</v>
      </c>
    </row>
    <row r="1276" spans="1:12">
      <c r="A1276" t="s">
        <v>13</v>
      </c>
      <c r="B1276" s="1">
        <v>43886</v>
      </c>
      <c r="C1276">
        <v>0</v>
      </c>
      <c r="D1276" s="11">
        <f t="shared" si="95"/>
        <v>0</v>
      </c>
      <c r="E1276" s="11">
        <f t="shared" si="96"/>
        <v>0</v>
      </c>
      <c r="F1276" s="11">
        <f t="shared" si="97"/>
        <v>0</v>
      </c>
      <c r="G1276" s="11">
        <f t="shared" si="98"/>
        <v>0</v>
      </c>
      <c r="H1276" s="11">
        <f t="shared" si="99"/>
        <v>0</v>
      </c>
      <c r="I1276">
        <v>0</v>
      </c>
      <c r="J1276">
        <v>0</v>
      </c>
      <c r="K1276">
        <v>0</v>
      </c>
      <c r="L1276">
        <v>0</v>
      </c>
    </row>
    <row r="1277" spans="1:12">
      <c r="A1277" t="s">
        <v>13</v>
      </c>
      <c r="B1277" s="1">
        <v>43885</v>
      </c>
      <c r="C1277">
        <v>0</v>
      </c>
      <c r="D1277" s="11">
        <f t="shared" si="95"/>
        <v>0</v>
      </c>
      <c r="E1277" s="11">
        <f t="shared" si="96"/>
        <v>0</v>
      </c>
      <c r="F1277" s="11">
        <f t="shared" si="97"/>
        <v>0</v>
      </c>
      <c r="G1277" s="11">
        <f t="shared" si="98"/>
        <v>0</v>
      </c>
      <c r="H1277" s="11">
        <f t="shared" si="99"/>
        <v>0</v>
      </c>
      <c r="I1277">
        <v>0</v>
      </c>
      <c r="J1277">
        <v>0</v>
      </c>
      <c r="K1277">
        <v>0</v>
      </c>
      <c r="L1277">
        <v>0</v>
      </c>
    </row>
    <row r="1278" spans="1:12">
      <c r="A1278" t="s">
        <v>13</v>
      </c>
      <c r="B1278" s="1">
        <v>43884</v>
      </c>
      <c r="C1278">
        <v>0</v>
      </c>
      <c r="D1278" s="11">
        <f t="shared" si="95"/>
        <v>0</v>
      </c>
      <c r="E1278" s="11">
        <f t="shared" si="96"/>
        <v>0</v>
      </c>
      <c r="F1278" s="11">
        <f t="shared" si="97"/>
        <v>0</v>
      </c>
      <c r="G1278" s="11">
        <f t="shared" si="98"/>
        <v>0</v>
      </c>
      <c r="H1278" s="11">
        <f t="shared" si="99"/>
        <v>0</v>
      </c>
      <c r="I1278">
        <v>0</v>
      </c>
      <c r="J1278">
        <v>0</v>
      </c>
      <c r="K1278">
        <v>0</v>
      </c>
      <c r="L1278">
        <v>0</v>
      </c>
    </row>
    <row r="1279" spans="1:12">
      <c r="A1279" t="s">
        <v>13</v>
      </c>
      <c r="B1279" s="1">
        <v>43883</v>
      </c>
      <c r="C1279">
        <v>0</v>
      </c>
      <c r="D1279" s="11">
        <f t="shared" si="95"/>
        <v>0</v>
      </c>
      <c r="E1279" s="11">
        <f t="shared" si="96"/>
        <v>0</v>
      </c>
      <c r="F1279" s="11">
        <f t="shared" si="97"/>
        <v>0</v>
      </c>
      <c r="G1279" s="11">
        <f t="shared" si="98"/>
        <v>0</v>
      </c>
      <c r="H1279" s="11">
        <f t="shared" si="99"/>
        <v>0</v>
      </c>
      <c r="I1279">
        <v>0</v>
      </c>
      <c r="J1279">
        <v>0</v>
      </c>
      <c r="K1279">
        <v>0</v>
      </c>
      <c r="L1279">
        <v>0</v>
      </c>
    </row>
    <row r="1280" spans="1:12">
      <c r="A1280" t="s">
        <v>13</v>
      </c>
      <c r="B1280" s="1">
        <v>43882</v>
      </c>
      <c r="C1280">
        <v>0</v>
      </c>
      <c r="D1280" s="11">
        <f t="shared" si="95"/>
        <v>0</v>
      </c>
      <c r="E1280" s="11">
        <f t="shared" si="96"/>
        <v>0</v>
      </c>
      <c r="F1280" s="11">
        <f t="shared" si="97"/>
        <v>0</v>
      </c>
      <c r="G1280" s="11">
        <f t="shared" si="98"/>
        <v>0</v>
      </c>
      <c r="H1280" s="11">
        <f t="shared" si="99"/>
        <v>0</v>
      </c>
      <c r="I1280">
        <v>0</v>
      </c>
      <c r="J1280">
        <v>0</v>
      </c>
      <c r="K1280">
        <v>0</v>
      </c>
      <c r="L1280">
        <v>0</v>
      </c>
    </row>
    <row r="1281" spans="1:12">
      <c r="A1281" t="s">
        <v>13</v>
      </c>
      <c r="B1281" s="1">
        <v>43881</v>
      </c>
      <c r="C1281">
        <v>0</v>
      </c>
      <c r="D1281" s="11">
        <f t="shared" si="95"/>
        <v>0</v>
      </c>
      <c r="E1281" s="11">
        <f t="shared" si="96"/>
        <v>0</v>
      </c>
      <c r="F1281" s="11">
        <f t="shared" si="97"/>
        <v>0</v>
      </c>
      <c r="G1281" s="11">
        <f t="shared" si="98"/>
        <v>0</v>
      </c>
      <c r="H1281" s="11">
        <f t="shared" si="99"/>
        <v>0</v>
      </c>
      <c r="I1281">
        <v>0</v>
      </c>
      <c r="J1281">
        <v>0</v>
      </c>
      <c r="K1281">
        <v>0</v>
      </c>
      <c r="L1281">
        <v>0</v>
      </c>
    </row>
    <row r="1282" spans="1:12">
      <c r="A1282" t="s">
        <v>13</v>
      </c>
      <c r="B1282" s="1">
        <v>43880</v>
      </c>
      <c r="C1282">
        <v>0</v>
      </c>
      <c r="D1282" s="11">
        <f t="shared" ref="D1282:D1345" si="100">SUMIFS(CasesHB,HB,"Wales",SpecDate,B1282)*SUMIFS(Pop,Area,A1282)</f>
        <v>0</v>
      </c>
      <c r="E1282" s="11">
        <f t="shared" ref="E1282:E1345" si="101">SUMIFS(CasesHB,HB,"Wales",SpecDate,B1282)*SUMIFS(AreaKm2,Area,A1282)</f>
        <v>0</v>
      </c>
      <c r="F1282" s="11">
        <f t="shared" ref="F1282:F1345" si="102">SUMIFS(CasesHB,HB,"Wales",SpecDate,B1282)*SUMIFS(PopKm2,Area,A1282)</f>
        <v>0</v>
      </c>
      <c r="G1282" s="11">
        <f t="shared" ref="G1282:G1345" si="103">SUMIFS(CasesHB,HB,"Wales",SpecDate,B1282)*SUMIFS(PopKm2SRT,Area,A1282)</f>
        <v>0</v>
      </c>
      <c r="H1282" s="11">
        <f t="shared" ref="H1282:H1345" si="104">SUMIFS(CasesHB,HB,"Wales",SpecDate,B1282)*SUMIFS(PopSRTKm2,Area,A1282)</f>
        <v>0</v>
      </c>
      <c r="I1282">
        <v>0</v>
      </c>
      <c r="J1282">
        <v>0</v>
      </c>
      <c r="K1282">
        <v>0</v>
      </c>
      <c r="L1282">
        <v>0</v>
      </c>
    </row>
    <row r="1283" spans="1:12">
      <c r="A1283" t="s">
        <v>13</v>
      </c>
      <c r="B1283" s="1">
        <v>43879</v>
      </c>
      <c r="C1283">
        <v>0</v>
      </c>
      <c r="D1283" s="11">
        <f t="shared" si="100"/>
        <v>0</v>
      </c>
      <c r="E1283" s="11">
        <f t="shared" si="101"/>
        <v>0</v>
      </c>
      <c r="F1283" s="11">
        <f t="shared" si="102"/>
        <v>0</v>
      </c>
      <c r="G1283" s="11">
        <f t="shared" si="103"/>
        <v>0</v>
      </c>
      <c r="H1283" s="11">
        <f t="shared" si="104"/>
        <v>0</v>
      </c>
      <c r="I1283">
        <v>0</v>
      </c>
      <c r="J1283">
        <v>0</v>
      </c>
      <c r="K1283">
        <v>0</v>
      </c>
      <c r="L1283">
        <v>0</v>
      </c>
    </row>
    <row r="1284" spans="1:12">
      <c r="A1284" t="s">
        <v>13</v>
      </c>
      <c r="B1284" s="1">
        <v>43878</v>
      </c>
      <c r="C1284">
        <v>0</v>
      </c>
      <c r="D1284" s="11">
        <f t="shared" si="100"/>
        <v>0</v>
      </c>
      <c r="E1284" s="11">
        <f t="shared" si="101"/>
        <v>0</v>
      </c>
      <c r="F1284" s="11">
        <f t="shared" si="102"/>
        <v>0</v>
      </c>
      <c r="G1284" s="11">
        <f t="shared" si="103"/>
        <v>0</v>
      </c>
      <c r="H1284" s="11">
        <f t="shared" si="104"/>
        <v>0</v>
      </c>
      <c r="I1284">
        <v>0</v>
      </c>
      <c r="J1284">
        <v>0</v>
      </c>
      <c r="K1284">
        <v>0</v>
      </c>
      <c r="L1284">
        <v>0</v>
      </c>
    </row>
    <row r="1285" spans="1:12">
      <c r="A1285" t="s">
        <v>13</v>
      </c>
      <c r="B1285" s="1">
        <v>43877</v>
      </c>
      <c r="C1285">
        <v>0</v>
      </c>
      <c r="D1285" s="11">
        <f t="shared" si="100"/>
        <v>0</v>
      </c>
      <c r="E1285" s="11">
        <f t="shared" si="101"/>
        <v>0</v>
      </c>
      <c r="F1285" s="11">
        <f t="shared" si="102"/>
        <v>0</v>
      </c>
      <c r="G1285" s="11">
        <f t="shared" si="103"/>
        <v>0</v>
      </c>
      <c r="H1285" s="11">
        <f t="shared" si="104"/>
        <v>0</v>
      </c>
      <c r="I1285">
        <v>0</v>
      </c>
      <c r="J1285">
        <v>0</v>
      </c>
      <c r="K1285">
        <v>0</v>
      </c>
      <c r="L1285">
        <v>0</v>
      </c>
    </row>
    <row r="1286" spans="1:12">
      <c r="A1286" t="s">
        <v>13</v>
      </c>
      <c r="B1286" s="1">
        <v>43876</v>
      </c>
      <c r="C1286">
        <v>0</v>
      </c>
      <c r="D1286" s="11">
        <f t="shared" si="100"/>
        <v>0</v>
      </c>
      <c r="E1286" s="11">
        <f t="shared" si="101"/>
        <v>0</v>
      </c>
      <c r="F1286" s="11">
        <f t="shared" si="102"/>
        <v>0</v>
      </c>
      <c r="G1286" s="11">
        <f t="shared" si="103"/>
        <v>0</v>
      </c>
      <c r="H1286" s="11">
        <f t="shared" si="104"/>
        <v>0</v>
      </c>
      <c r="I1286">
        <v>0</v>
      </c>
      <c r="J1286">
        <v>0</v>
      </c>
      <c r="K1286">
        <v>0</v>
      </c>
      <c r="L1286">
        <v>0</v>
      </c>
    </row>
    <row r="1287" spans="1:12">
      <c r="A1287" t="s">
        <v>13</v>
      </c>
      <c r="B1287" s="1">
        <v>43875</v>
      </c>
      <c r="C1287">
        <v>0</v>
      </c>
      <c r="D1287" s="11">
        <f t="shared" si="100"/>
        <v>0</v>
      </c>
      <c r="E1287" s="11">
        <f t="shared" si="101"/>
        <v>0</v>
      </c>
      <c r="F1287" s="11">
        <f t="shared" si="102"/>
        <v>0</v>
      </c>
      <c r="G1287" s="11">
        <f t="shared" si="103"/>
        <v>0</v>
      </c>
      <c r="H1287" s="11">
        <f t="shared" si="104"/>
        <v>0</v>
      </c>
      <c r="I1287">
        <v>0</v>
      </c>
      <c r="J1287">
        <v>0</v>
      </c>
      <c r="K1287">
        <v>0</v>
      </c>
      <c r="L1287">
        <v>0</v>
      </c>
    </row>
    <row r="1288" spans="1:12">
      <c r="A1288" t="s">
        <v>13</v>
      </c>
      <c r="B1288" s="1">
        <v>43874</v>
      </c>
      <c r="C1288">
        <v>0</v>
      </c>
      <c r="D1288" s="11">
        <f t="shared" si="100"/>
        <v>0</v>
      </c>
      <c r="E1288" s="11">
        <f t="shared" si="101"/>
        <v>0</v>
      </c>
      <c r="F1288" s="11">
        <f t="shared" si="102"/>
        <v>0</v>
      </c>
      <c r="G1288" s="11">
        <f t="shared" si="103"/>
        <v>0</v>
      </c>
      <c r="H1288" s="11">
        <f t="shared" si="104"/>
        <v>0</v>
      </c>
      <c r="I1288">
        <v>0</v>
      </c>
      <c r="J1288">
        <v>0</v>
      </c>
      <c r="K1288">
        <v>0</v>
      </c>
      <c r="L1288">
        <v>0</v>
      </c>
    </row>
    <row r="1289" spans="1:12">
      <c r="A1289" t="s">
        <v>14</v>
      </c>
      <c r="B1289" s="1">
        <v>43972</v>
      </c>
      <c r="C1289">
        <v>588</v>
      </c>
      <c r="D1289" s="11">
        <f t="shared" si="100"/>
        <v>580.50718055270545</v>
      </c>
      <c r="E1289" s="11">
        <f t="shared" si="101"/>
        <v>272.39212469237077</v>
      </c>
      <c r="F1289" s="11">
        <f t="shared" si="102"/>
        <v>418.72148290887594</v>
      </c>
      <c r="G1289" s="11">
        <f t="shared" si="103"/>
        <v>566.4654807478114</v>
      </c>
      <c r="H1289" s="11">
        <f t="shared" si="104"/>
        <v>540.55920776032156</v>
      </c>
      <c r="I1289">
        <v>411.5</v>
      </c>
      <c r="J1289">
        <v>0</v>
      </c>
      <c r="K1289">
        <v>2512</v>
      </c>
      <c r="L1289">
        <v>0</v>
      </c>
    </row>
    <row r="1290" spans="1:12">
      <c r="A1290" t="s">
        <v>14</v>
      </c>
      <c r="B1290" s="1">
        <v>43971</v>
      </c>
      <c r="C1290">
        <v>588</v>
      </c>
      <c r="D1290" s="11">
        <f t="shared" si="100"/>
        <v>580.50718055270545</v>
      </c>
      <c r="E1290" s="11">
        <f t="shared" si="101"/>
        <v>272.39212469237077</v>
      </c>
      <c r="F1290" s="11">
        <f t="shared" si="102"/>
        <v>418.72148290887594</v>
      </c>
      <c r="G1290" s="11">
        <f t="shared" si="103"/>
        <v>566.4654807478114</v>
      </c>
      <c r="H1290" s="11">
        <f t="shared" si="104"/>
        <v>540.55920776032156</v>
      </c>
      <c r="I1290">
        <v>411.5</v>
      </c>
      <c r="J1290">
        <v>7</v>
      </c>
      <c r="K1290">
        <v>2512</v>
      </c>
      <c r="L1290">
        <v>0</v>
      </c>
    </row>
    <row r="1291" spans="1:12">
      <c r="A1291" t="s">
        <v>14</v>
      </c>
      <c r="B1291" s="1">
        <v>43970</v>
      </c>
      <c r="C1291">
        <v>588</v>
      </c>
      <c r="D1291" s="11">
        <f t="shared" si="100"/>
        <v>580.37081522957817</v>
      </c>
      <c r="E1291" s="11">
        <f t="shared" si="101"/>
        <v>272.32813781788349</v>
      </c>
      <c r="F1291" s="11">
        <f t="shared" si="102"/>
        <v>418.62312221286732</v>
      </c>
      <c r="G1291" s="11">
        <f t="shared" si="103"/>
        <v>566.33241392123216</v>
      </c>
      <c r="H1291" s="11">
        <f t="shared" si="104"/>
        <v>540.43222650409405</v>
      </c>
      <c r="I1291">
        <v>411.5</v>
      </c>
      <c r="J1291">
        <v>23</v>
      </c>
      <c r="K1291">
        <v>2505</v>
      </c>
      <c r="L1291">
        <v>0</v>
      </c>
    </row>
    <row r="1292" spans="1:12">
      <c r="A1292" t="s">
        <v>14</v>
      </c>
      <c r="B1292" s="1">
        <v>43969</v>
      </c>
      <c r="C1292">
        <v>588</v>
      </c>
      <c r="D1292" s="11">
        <f t="shared" si="100"/>
        <v>577.1889576899423</v>
      </c>
      <c r="E1292" s="11">
        <f t="shared" si="101"/>
        <v>270.83511074651352</v>
      </c>
      <c r="F1292" s="11">
        <f t="shared" si="102"/>
        <v>416.32803930599852</v>
      </c>
      <c r="G1292" s="11">
        <f t="shared" si="103"/>
        <v>563.22752130104993</v>
      </c>
      <c r="H1292" s="11">
        <f t="shared" si="104"/>
        <v>537.46933052545319</v>
      </c>
      <c r="I1292">
        <v>411.5</v>
      </c>
      <c r="J1292">
        <v>29</v>
      </c>
      <c r="K1292">
        <v>2482</v>
      </c>
      <c r="L1292">
        <v>1</v>
      </c>
    </row>
    <row r="1293" spans="1:12">
      <c r="A1293" t="s">
        <v>14</v>
      </c>
      <c r="B1293" s="1">
        <v>43968</v>
      </c>
      <c r="C1293">
        <v>587</v>
      </c>
      <c r="D1293" s="11">
        <f t="shared" si="100"/>
        <v>570.41614664128883</v>
      </c>
      <c r="E1293" s="11">
        <f t="shared" si="101"/>
        <v>267.65709598031174</v>
      </c>
      <c r="F1293" s="11">
        <f t="shared" si="102"/>
        <v>411.44279140423492</v>
      </c>
      <c r="G1293" s="11">
        <f t="shared" si="103"/>
        <v>556.61853558094788</v>
      </c>
      <c r="H1293" s="11">
        <f t="shared" si="104"/>
        <v>531.16259479948906</v>
      </c>
      <c r="I1293">
        <v>410.8</v>
      </c>
      <c r="J1293">
        <v>17</v>
      </c>
      <c r="K1293">
        <v>2453</v>
      </c>
      <c r="L1293">
        <v>2</v>
      </c>
    </row>
    <row r="1294" spans="1:12">
      <c r="A1294" t="s">
        <v>14</v>
      </c>
      <c r="B1294" s="1">
        <v>43967</v>
      </c>
      <c r="C1294">
        <v>585</v>
      </c>
      <c r="D1294" s="11">
        <f t="shared" si="100"/>
        <v>565.37062968558064</v>
      </c>
      <c r="E1294" s="11">
        <f t="shared" si="101"/>
        <v>265.28958162428216</v>
      </c>
      <c r="F1294" s="11">
        <f t="shared" si="102"/>
        <v>407.80344565191444</v>
      </c>
      <c r="G1294" s="11">
        <f t="shared" si="103"/>
        <v>551.69506299751606</v>
      </c>
      <c r="H1294" s="11">
        <f t="shared" si="104"/>
        <v>526.46428831907281</v>
      </c>
      <c r="I1294">
        <v>409.40000000000003</v>
      </c>
      <c r="J1294">
        <v>94</v>
      </c>
      <c r="K1294">
        <v>2436</v>
      </c>
      <c r="L1294">
        <v>26</v>
      </c>
    </row>
    <row r="1295" spans="1:12">
      <c r="A1295" t="s">
        <v>14</v>
      </c>
      <c r="B1295" s="1">
        <v>43966</v>
      </c>
      <c r="C1295">
        <v>559</v>
      </c>
      <c r="D1295" s="11">
        <f t="shared" si="100"/>
        <v>558.2796328829636</v>
      </c>
      <c r="E1295" s="11">
        <f t="shared" si="101"/>
        <v>261.96226415094338</v>
      </c>
      <c r="F1295" s="11">
        <f t="shared" si="102"/>
        <v>402.688689459464</v>
      </c>
      <c r="G1295" s="11">
        <f t="shared" si="103"/>
        <v>544.77558801539578</v>
      </c>
      <c r="H1295" s="11">
        <f t="shared" si="104"/>
        <v>519.8612629952446</v>
      </c>
      <c r="I1295">
        <v>391.20000000000005</v>
      </c>
      <c r="J1295">
        <v>93</v>
      </c>
      <c r="K1295">
        <v>2342</v>
      </c>
      <c r="L1295">
        <v>4</v>
      </c>
    </row>
    <row r="1296" spans="1:12">
      <c r="A1296" t="s">
        <v>14</v>
      </c>
      <c r="B1296" s="1">
        <v>43965</v>
      </c>
      <c r="C1296">
        <v>555</v>
      </c>
      <c r="D1296" s="11">
        <f t="shared" si="100"/>
        <v>550.41589924929212</v>
      </c>
      <c r="E1296" s="11">
        <f t="shared" si="101"/>
        <v>258.27235438884333</v>
      </c>
      <c r="F1296" s="11">
        <f t="shared" si="102"/>
        <v>397.01655598963112</v>
      </c>
      <c r="G1296" s="11">
        <f t="shared" si="103"/>
        <v>537.10206768265982</v>
      </c>
      <c r="H1296" s="11">
        <f t="shared" si="104"/>
        <v>512.53867721946074</v>
      </c>
      <c r="I1296">
        <v>388.40000000000003</v>
      </c>
      <c r="J1296">
        <v>42</v>
      </c>
      <c r="K1296">
        <v>2249</v>
      </c>
      <c r="L1296">
        <v>3</v>
      </c>
    </row>
    <row r="1297" spans="1:12">
      <c r="A1297" t="s">
        <v>14</v>
      </c>
      <c r="B1297" s="1">
        <v>43964</v>
      </c>
      <c r="C1297">
        <v>552</v>
      </c>
      <c r="D1297" s="11">
        <f t="shared" si="100"/>
        <v>544.96128632420209</v>
      </c>
      <c r="E1297" s="11">
        <f t="shared" si="101"/>
        <v>255.71287940935193</v>
      </c>
      <c r="F1297" s="11">
        <f t="shared" si="102"/>
        <v>393.08212814928464</v>
      </c>
      <c r="G1297" s="11">
        <f t="shared" si="103"/>
        <v>531.77939461949029</v>
      </c>
      <c r="H1297" s="11">
        <f t="shared" si="104"/>
        <v>507.45942697036213</v>
      </c>
      <c r="I1297">
        <v>386.3</v>
      </c>
      <c r="J1297">
        <v>122</v>
      </c>
      <c r="K1297">
        <v>2207</v>
      </c>
      <c r="L1297">
        <v>4</v>
      </c>
    </row>
    <row r="1298" spans="1:12">
      <c r="A1298" t="s">
        <v>14</v>
      </c>
      <c r="B1298" s="1">
        <v>43963</v>
      </c>
      <c r="C1298">
        <v>548</v>
      </c>
      <c r="D1298" s="11">
        <f t="shared" si="100"/>
        <v>538.68848146034861</v>
      </c>
      <c r="E1298" s="11">
        <f t="shared" si="101"/>
        <v>252.76948318293682</v>
      </c>
      <c r="F1298" s="11">
        <f t="shared" si="102"/>
        <v>388.55753613288613</v>
      </c>
      <c r="G1298" s="11">
        <f t="shared" si="103"/>
        <v>525.65832059684544</v>
      </c>
      <c r="H1298" s="11">
        <f t="shared" si="104"/>
        <v>501.6182891838987</v>
      </c>
      <c r="I1298">
        <v>383.5</v>
      </c>
      <c r="J1298">
        <v>54</v>
      </c>
      <c r="K1298">
        <v>2085</v>
      </c>
      <c r="L1298">
        <v>3</v>
      </c>
    </row>
    <row r="1299" spans="1:12">
      <c r="A1299" t="s">
        <v>14</v>
      </c>
      <c r="B1299" s="1">
        <v>43962</v>
      </c>
      <c r="C1299">
        <v>545</v>
      </c>
      <c r="D1299" s="11">
        <f t="shared" si="100"/>
        <v>532.46113170420415</v>
      </c>
      <c r="E1299" s="11">
        <f t="shared" si="101"/>
        <v>249.84741591468415</v>
      </c>
      <c r="F1299" s="11">
        <f t="shared" si="102"/>
        <v>384.06573101515721</v>
      </c>
      <c r="G1299" s="11">
        <f t="shared" si="103"/>
        <v>519.58160218306023</v>
      </c>
      <c r="H1299" s="11">
        <f t="shared" si="104"/>
        <v>495.81947848284443</v>
      </c>
      <c r="I1299">
        <v>381.40000000000003</v>
      </c>
      <c r="J1299">
        <v>49</v>
      </c>
      <c r="K1299">
        <v>2031</v>
      </c>
      <c r="L1299">
        <v>2</v>
      </c>
    </row>
    <row r="1300" spans="1:12">
      <c r="A1300" t="s">
        <v>14</v>
      </c>
      <c r="B1300" s="1">
        <v>43961</v>
      </c>
      <c r="C1300">
        <v>543</v>
      </c>
      <c r="D1300" s="11">
        <f t="shared" si="100"/>
        <v>524.73376339365996</v>
      </c>
      <c r="E1300" s="11">
        <f t="shared" si="101"/>
        <v>246.22149302707135</v>
      </c>
      <c r="F1300" s="11">
        <f t="shared" si="102"/>
        <v>378.49195824133301</v>
      </c>
      <c r="G1300" s="11">
        <f t="shared" si="103"/>
        <v>512.0411486769035</v>
      </c>
      <c r="H1300" s="11">
        <f t="shared" si="104"/>
        <v>488.62387396328808</v>
      </c>
      <c r="I1300">
        <v>380</v>
      </c>
      <c r="J1300">
        <v>41</v>
      </c>
      <c r="K1300">
        <v>1982</v>
      </c>
      <c r="L1300">
        <v>7</v>
      </c>
    </row>
    <row r="1301" spans="1:12">
      <c r="A1301" t="s">
        <v>14</v>
      </c>
      <c r="B1301" s="1">
        <v>43960</v>
      </c>
      <c r="C1301">
        <v>536</v>
      </c>
      <c r="D1301" s="11">
        <f t="shared" si="100"/>
        <v>520.23370773046065</v>
      </c>
      <c r="E1301" s="11">
        <f t="shared" si="101"/>
        <v>244.10992616899097</v>
      </c>
      <c r="F1301" s="11">
        <f t="shared" si="102"/>
        <v>375.24605527304715</v>
      </c>
      <c r="G1301" s="11">
        <f t="shared" si="103"/>
        <v>507.6499433997887</v>
      </c>
      <c r="H1301" s="11">
        <f t="shared" si="104"/>
        <v>484.43349250778169</v>
      </c>
      <c r="I1301">
        <v>375.1</v>
      </c>
      <c r="J1301">
        <v>75</v>
      </c>
      <c r="K1301">
        <v>1941</v>
      </c>
      <c r="L1301">
        <v>2</v>
      </c>
    </row>
    <row r="1302" spans="1:12">
      <c r="A1302" t="s">
        <v>14</v>
      </c>
      <c r="B1302" s="1">
        <v>43959</v>
      </c>
      <c r="C1302">
        <v>534</v>
      </c>
      <c r="D1302" s="11">
        <f t="shared" si="100"/>
        <v>514.59727437453432</v>
      </c>
      <c r="E1302" s="11">
        <f t="shared" si="101"/>
        <v>241.46513535684986</v>
      </c>
      <c r="F1302" s="11">
        <f t="shared" si="102"/>
        <v>371.18047983802245</v>
      </c>
      <c r="G1302" s="11">
        <f t="shared" si="103"/>
        <v>502.14984790118024</v>
      </c>
      <c r="H1302" s="11">
        <f t="shared" si="104"/>
        <v>479.18493391704646</v>
      </c>
      <c r="I1302">
        <v>373.70000000000005</v>
      </c>
      <c r="J1302">
        <v>79</v>
      </c>
      <c r="K1302">
        <v>1866</v>
      </c>
      <c r="L1302">
        <v>8</v>
      </c>
    </row>
    <row r="1303" spans="1:12">
      <c r="A1303" t="s">
        <v>14</v>
      </c>
      <c r="B1303" s="1">
        <v>43958</v>
      </c>
      <c r="C1303">
        <v>526</v>
      </c>
      <c r="D1303" s="11">
        <f t="shared" si="100"/>
        <v>510.051763603626</v>
      </c>
      <c r="E1303" s="11">
        <f t="shared" si="101"/>
        <v>239.33223954060705</v>
      </c>
      <c r="F1303" s="11">
        <f t="shared" si="102"/>
        <v>367.90178997106705</v>
      </c>
      <c r="G1303" s="11">
        <f t="shared" si="103"/>
        <v>497.71428701520568</v>
      </c>
      <c r="H1303" s="11">
        <f t="shared" si="104"/>
        <v>474.95222537613091</v>
      </c>
      <c r="I1303">
        <v>368.1</v>
      </c>
      <c r="J1303">
        <v>59</v>
      </c>
      <c r="K1303">
        <v>1787</v>
      </c>
      <c r="L1303">
        <v>3</v>
      </c>
    </row>
    <row r="1304" spans="1:12">
      <c r="A1304" t="s">
        <v>14</v>
      </c>
      <c r="B1304" s="1">
        <v>43957</v>
      </c>
      <c r="C1304">
        <v>523</v>
      </c>
      <c r="D1304" s="11">
        <f t="shared" si="100"/>
        <v>502.55167083162718</v>
      </c>
      <c r="E1304" s="11">
        <f t="shared" si="101"/>
        <v>235.81296144380639</v>
      </c>
      <c r="F1304" s="11">
        <f t="shared" si="102"/>
        <v>362.49195169059061</v>
      </c>
      <c r="G1304" s="11">
        <f t="shared" si="103"/>
        <v>490.39561155334763</v>
      </c>
      <c r="H1304" s="11">
        <f t="shared" si="104"/>
        <v>467.96825628362029</v>
      </c>
      <c r="I1304">
        <v>366</v>
      </c>
      <c r="J1304">
        <v>42</v>
      </c>
      <c r="K1304">
        <v>1728</v>
      </c>
      <c r="L1304">
        <v>4</v>
      </c>
    </row>
    <row r="1305" spans="1:12">
      <c r="A1305" t="s">
        <v>14</v>
      </c>
      <c r="B1305" s="1">
        <v>43956</v>
      </c>
      <c r="C1305">
        <v>519</v>
      </c>
      <c r="D1305" s="11">
        <f t="shared" si="100"/>
        <v>495.05157805962841</v>
      </c>
      <c r="E1305" s="11">
        <f t="shared" si="101"/>
        <v>232.29368334700573</v>
      </c>
      <c r="F1305" s="11">
        <f t="shared" si="102"/>
        <v>357.08211341011418</v>
      </c>
      <c r="G1305" s="11">
        <f t="shared" si="103"/>
        <v>483.07693609148964</v>
      </c>
      <c r="H1305" s="11">
        <f t="shared" si="104"/>
        <v>460.98428719110967</v>
      </c>
      <c r="I1305">
        <v>363.20000000000005</v>
      </c>
      <c r="J1305">
        <v>48</v>
      </c>
      <c r="K1305">
        <v>1686</v>
      </c>
      <c r="L1305">
        <v>1</v>
      </c>
    </row>
    <row r="1306" spans="1:12">
      <c r="A1306" t="s">
        <v>14</v>
      </c>
      <c r="B1306" s="1">
        <v>43955</v>
      </c>
      <c r="C1306">
        <v>518</v>
      </c>
      <c r="D1306" s="11">
        <f t="shared" si="100"/>
        <v>487.82421593388415</v>
      </c>
      <c r="E1306" s="11">
        <f t="shared" si="101"/>
        <v>228.90237899917963</v>
      </c>
      <c r="F1306" s="11">
        <f t="shared" si="102"/>
        <v>351.86899652165505</v>
      </c>
      <c r="G1306" s="11">
        <f t="shared" si="103"/>
        <v>476.02439428279007</v>
      </c>
      <c r="H1306" s="11">
        <f t="shared" si="104"/>
        <v>454.25428061105401</v>
      </c>
      <c r="I1306">
        <v>362.5</v>
      </c>
      <c r="J1306">
        <v>30</v>
      </c>
      <c r="K1306">
        <v>1638</v>
      </c>
      <c r="L1306">
        <v>0</v>
      </c>
    </row>
    <row r="1307" spans="1:12">
      <c r="A1307" t="s">
        <v>14</v>
      </c>
      <c r="B1307" s="1">
        <v>43954</v>
      </c>
      <c r="C1307">
        <v>518</v>
      </c>
      <c r="D1307" s="11">
        <f t="shared" si="100"/>
        <v>482.00596214712147</v>
      </c>
      <c r="E1307" s="11">
        <f t="shared" si="101"/>
        <v>226.17227235438884</v>
      </c>
      <c r="F1307" s="11">
        <f t="shared" si="102"/>
        <v>347.67227349195213</v>
      </c>
      <c r="G1307" s="11">
        <f t="shared" si="103"/>
        <v>470.34687634874263</v>
      </c>
      <c r="H1307" s="11">
        <f t="shared" si="104"/>
        <v>448.83641367868216</v>
      </c>
      <c r="I1307">
        <v>362.5</v>
      </c>
      <c r="J1307">
        <v>22</v>
      </c>
      <c r="K1307">
        <v>1608</v>
      </c>
      <c r="L1307">
        <v>2</v>
      </c>
    </row>
    <row r="1308" spans="1:12">
      <c r="A1308" t="s">
        <v>14</v>
      </c>
      <c r="B1308" s="1">
        <v>43953</v>
      </c>
      <c r="C1308">
        <v>516</v>
      </c>
      <c r="D1308" s="11">
        <f t="shared" si="100"/>
        <v>477.73318202246759</v>
      </c>
      <c r="E1308" s="11">
        <f t="shared" si="101"/>
        <v>224.16735028712057</v>
      </c>
      <c r="F1308" s="11">
        <f t="shared" si="102"/>
        <v>344.59030501701403</v>
      </c>
      <c r="G1308" s="11">
        <f t="shared" si="103"/>
        <v>466.17744911592655</v>
      </c>
      <c r="H1308" s="11">
        <f t="shared" si="104"/>
        <v>444.85766765022157</v>
      </c>
      <c r="I1308">
        <v>361.1</v>
      </c>
      <c r="J1308">
        <v>29</v>
      </c>
      <c r="K1308">
        <v>1586</v>
      </c>
      <c r="L1308">
        <v>1</v>
      </c>
    </row>
    <row r="1309" spans="1:12">
      <c r="A1309" t="s">
        <v>14</v>
      </c>
      <c r="B1309" s="1">
        <v>43952</v>
      </c>
      <c r="C1309">
        <v>515</v>
      </c>
      <c r="D1309" s="11">
        <f t="shared" si="100"/>
        <v>470.14217903505067</v>
      </c>
      <c r="E1309" s="11">
        <f t="shared" si="101"/>
        <v>220.60541427399508</v>
      </c>
      <c r="F1309" s="11">
        <f t="shared" si="102"/>
        <v>339.11489293919851</v>
      </c>
      <c r="G1309" s="11">
        <f t="shared" si="103"/>
        <v>458.77006243634901</v>
      </c>
      <c r="H1309" s="11">
        <f t="shared" si="104"/>
        <v>437.78904438689261</v>
      </c>
      <c r="I1309">
        <v>360.40000000000003</v>
      </c>
      <c r="J1309">
        <v>42</v>
      </c>
      <c r="K1309">
        <v>1557</v>
      </c>
      <c r="L1309">
        <v>7</v>
      </c>
    </row>
    <row r="1310" spans="1:12">
      <c r="A1310" t="s">
        <v>14</v>
      </c>
      <c r="B1310" s="1">
        <v>43951</v>
      </c>
      <c r="C1310">
        <v>508</v>
      </c>
      <c r="D1310" s="11">
        <f t="shared" si="100"/>
        <v>462.96027201701548</v>
      </c>
      <c r="E1310" s="11">
        <f t="shared" si="101"/>
        <v>217.23543888433142</v>
      </c>
      <c r="F1310" s="11">
        <f t="shared" si="102"/>
        <v>333.93456294940893</v>
      </c>
      <c r="G1310" s="11">
        <f t="shared" si="103"/>
        <v>451.76187623650918</v>
      </c>
      <c r="H1310" s="11">
        <f t="shared" si="104"/>
        <v>431.10136489224612</v>
      </c>
      <c r="I1310">
        <v>355.5</v>
      </c>
      <c r="J1310">
        <v>54</v>
      </c>
      <c r="K1310">
        <v>1515</v>
      </c>
      <c r="L1310">
        <v>9</v>
      </c>
    </row>
    <row r="1311" spans="1:12">
      <c r="A1311" t="s">
        <v>14</v>
      </c>
      <c r="B1311" s="1">
        <v>43950</v>
      </c>
      <c r="C1311">
        <v>499</v>
      </c>
      <c r="D1311" s="11">
        <f t="shared" si="100"/>
        <v>454.23289133687143</v>
      </c>
      <c r="E1311" s="11">
        <f t="shared" si="101"/>
        <v>213.1402789171452</v>
      </c>
      <c r="F1311" s="11">
        <f t="shared" si="102"/>
        <v>327.63947840485457</v>
      </c>
      <c r="G1311" s="11">
        <f t="shared" si="103"/>
        <v>443.24559933543804</v>
      </c>
      <c r="H1311" s="11">
        <f t="shared" si="104"/>
        <v>422.97456449368832</v>
      </c>
      <c r="I1311">
        <v>349.20000000000005</v>
      </c>
      <c r="J1311">
        <v>38</v>
      </c>
      <c r="K1311">
        <v>1461</v>
      </c>
      <c r="L1311">
        <v>4</v>
      </c>
    </row>
    <row r="1312" spans="1:12">
      <c r="A1312" t="s">
        <v>14</v>
      </c>
      <c r="B1312" s="1">
        <v>43949</v>
      </c>
      <c r="C1312">
        <v>495</v>
      </c>
      <c r="D1312" s="11">
        <f t="shared" si="100"/>
        <v>446.82370878029081</v>
      </c>
      <c r="E1312" s="11">
        <f t="shared" si="101"/>
        <v>209.66365873666939</v>
      </c>
      <c r="F1312" s="11">
        <f t="shared" si="102"/>
        <v>322.29521392171722</v>
      </c>
      <c r="G1312" s="11">
        <f t="shared" si="103"/>
        <v>436.01563509129949</v>
      </c>
      <c r="H1312" s="11">
        <f t="shared" si="104"/>
        <v>416.07524957199598</v>
      </c>
      <c r="I1312">
        <v>346.40000000000003</v>
      </c>
      <c r="J1312">
        <v>35</v>
      </c>
      <c r="K1312">
        <v>1423</v>
      </c>
      <c r="L1312">
        <v>3</v>
      </c>
    </row>
    <row r="1313" spans="1:12">
      <c r="A1313" t="s">
        <v>14</v>
      </c>
      <c r="B1313" s="1">
        <v>43948</v>
      </c>
      <c r="C1313">
        <v>492</v>
      </c>
      <c r="D1313" s="11">
        <f t="shared" si="100"/>
        <v>440.18726305476463</v>
      </c>
      <c r="E1313" s="11">
        <f t="shared" si="101"/>
        <v>206.54963084495486</v>
      </c>
      <c r="F1313" s="11">
        <f t="shared" si="102"/>
        <v>317.50832671596231</v>
      </c>
      <c r="G1313" s="11">
        <f t="shared" si="103"/>
        <v>429.53971619777667</v>
      </c>
      <c r="H1313" s="11">
        <f t="shared" si="104"/>
        <v>409.8954951022593</v>
      </c>
      <c r="I1313">
        <v>344.3</v>
      </c>
      <c r="J1313">
        <v>44</v>
      </c>
      <c r="K1313">
        <v>1388</v>
      </c>
      <c r="L1313">
        <v>5</v>
      </c>
    </row>
    <row r="1314" spans="1:12">
      <c r="A1314" t="s">
        <v>14</v>
      </c>
      <c r="B1314" s="1">
        <v>43947</v>
      </c>
      <c r="C1314">
        <v>487</v>
      </c>
      <c r="D1314" s="11">
        <f t="shared" si="100"/>
        <v>432.73262539047494</v>
      </c>
      <c r="E1314" s="11">
        <f t="shared" si="101"/>
        <v>203.05168170631663</v>
      </c>
      <c r="F1314" s="11">
        <f t="shared" si="102"/>
        <v>312.13127533415542</v>
      </c>
      <c r="G1314" s="11">
        <f t="shared" si="103"/>
        <v>422.26539634477837</v>
      </c>
      <c r="H1314" s="11">
        <f t="shared" si="104"/>
        <v>402.95385309515785</v>
      </c>
      <c r="I1314">
        <v>340.8</v>
      </c>
      <c r="J1314">
        <v>33</v>
      </c>
      <c r="K1314">
        <v>1344</v>
      </c>
      <c r="L1314">
        <v>7</v>
      </c>
    </row>
    <row r="1315" spans="1:12">
      <c r="A1315" t="s">
        <v>14</v>
      </c>
      <c r="B1315" s="1">
        <v>43946</v>
      </c>
      <c r="C1315">
        <v>480</v>
      </c>
      <c r="D1315" s="11">
        <f t="shared" si="100"/>
        <v>427.32346757309398</v>
      </c>
      <c r="E1315" s="11">
        <f t="shared" si="101"/>
        <v>200.51353568498769</v>
      </c>
      <c r="F1315" s="11">
        <f t="shared" si="102"/>
        <v>308.22963439247849</v>
      </c>
      <c r="G1315" s="11">
        <f t="shared" si="103"/>
        <v>416.98707889046864</v>
      </c>
      <c r="H1315" s="11">
        <f t="shared" si="104"/>
        <v>397.91692993146842</v>
      </c>
      <c r="I1315">
        <v>335.90000000000003</v>
      </c>
      <c r="J1315">
        <v>32</v>
      </c>
      <c r="K1315">
        <v>1311</v>
      </c>
      <c r="L1315">
        <v>13</v>
      </c>
    </row>
    <row r="1316" spans="1:12">
      <c r="A1316" t="s">
        <v>14</v>
      </c>
      <c r="B1316" s="1">
        <v>43945</v>
      </c>
      <c r="C1316">
        <v>467</v>
      </c>
      <c r="D1316" s="11">
        <f t="shared" si="100"/>
        <v>421.18702803236772</v>
      </c>
      <c r="E1316" s="11">
        <f t="shared" si="101"/>
        <v>197.63412633305987</v>
      </c>
      <c r="F1316" s="11">
        <f t="shared" si="102"/>
        <v>303.80340307208871</v>
      </c>
      <c r="G1316" s="11">
        <f t="shared" si="103"/>
        <v>410.99907169440297</v>
      </c>
      <c r="H1316" s="11">
        <f t="shared" si="104"/>
        <v>392.20277340123243</v>
      </c>
      <c r="I1316">
        <v>326.8</v>
      </c>
      <c r="J1316">
        <v>45</v>
      </c>
      <c r="K1316">
        <v>1279</v>
      </c>
      <c r="L1316">
        <v>13</v>
      </c>
    </row>
    <row r="1317" spans="1:12">
      <c r="A1317" t="s">
        <v>14</v>
      </c>
      <c r="B1317" s="1">
        <v>43944</v>
      </c>
      <c r="C1317">
        <v>454</v>
      </c>
      <c r="D1317" s="11">
        <f t="shared" si="100"/>
        <v>411.77782073658744</v>
      </c>
      <c r="E1317" s="11">
        <f t="shared" si="101"/>
        <v>193.21903199343723</v>
      </c>
      <c r="F1317" s="11">
        <f t="shared" si="102"/>
        <v>297.016515047491</v>
      </c>
      <c r="G1317" s="11">
        <f t="shared" si="103"/>
        <v>401.81746066043564</v>
      </c>
      <c r="H1317" s="11">
        <f t="shared" si="104"/>
        <v>383.44106672153731</v>
      </c>
      <c r="I1317">
        <v>317.70000000000005</v>
      </c>
      <c r="J1317">
        <v>34</v>
      </c>
      <c r="K1317">
        <v>1234</v>
      </c>
      <c r="L1317">
        <v>6</v>
      </c>
    </row>
    <row r="1318" spans="1:12">
      <c r="A1318" t="s">
        <v>14</v>
      </c>
      <c r="B1318" s="1">
        <v>43943</v>
      </c>
      <c r="C1318">
        <v>448</v>
      </c>
      <c r="D1318" s="11">
        <f t="shared" si="100"/>
        <v>402.77770941018889</v>
      </c>
      <c r="E1318" s="11">
        <f t="shared" si="101"/>
        <v>188.99589827727644</v>
      </c>
      <c r="F1318" s="11">
        <f t="shared" si="102"/>
        <v>290.52470911091928</v>
      </c>
      <c r="G1318" s="11">
        <f t="shared" si="103"/>
        <v>393.03505010620597</v>
      </c>
      <c r="H1318" s="11">
        <f t="shared" si="104"/>
        <v>375.06030381052454</v>
      </c>
      <c r="I1318">
        <v>313.5</v>
      </c>
      <c r="J1318">
        <v>42</v>
      </c>
      <c r="K1318">
        <v>1200</v>
      </c>
      <c r="L1318">
        <v>15</v>
      </c>
    </row>
    <row r="1319" spans="1:12">
      <c r="A1319" t="s">
        <v>14</v>
      </c>
      <c r="B1319" s="1">
        <v>43942</v>
      </c>
      <c r="C1319">
        <v>433</v>
      </c>
      <c r="D1319" s="11">
        <f t="shared" si="100"/>
        <v>391.36847737520895</v>
      </c>
      <c r="E1319" s="11">
        <f t="shared" si="101"/>
        <v>183.64232977850696</v>
      </c>
      <c r="F1319" s="11">
        <f t="shared" si="102"/>
        <v>282.2951975448612</v>
      </c>
      <c r="G1319" s="11">
        <f t="shared" si="103"/>
        <v>381.90179228240987</v>
      </c>
      <c r="H1319" s="11">
        <f t="shared" si="104"/>
        <v>364.43620537282658</v>
      </c>
      <c r="I1319">
        <v>303</v>
      </c>
      <c r="J1319">
        <v>36</v>
      </c>
      <c r="K1319">
        <v>1158</v>
      </c>
      <c r="L1319">
        <v>11</v>
      </c>
    </row>
    <row r="1320" spans="1:12">
      <c r="A1320" t="s">
        <v>14</v>
      </c>
      <c r="B1320" s="1">
        <v>43941</v>
      </c>
      <c r="C1320">
        <v>422</v>
      </c>
      <c r="D1320" s="11">
        <f t="shared" si="100"/>
        <v>379.86833512481081</v>
      </c>
      <c r="E1320" s="11">
        <f t="shared" si="101"/>
        <v>178.24610336341263</v>
      </c>
      <c r="F1320" s="11">
        <f t="shared" si="102"/>
        <v>274.00011218146398</v>
      </c>
      <c r="G1320" s="11">
        <f t="shared" si="103"/>
        <v>370.67982324089422</v>
      </c>
      <c r="H1320" s="11">
        <f t="shared" si="104"/>
        <v>353.72745276431033</v>
      </c>
      <c r="I1320">
        <v>295.3</v>
      </c>
      <c r="J1320">
        <v>50</v>
      </c>
      <c r="K1320">
        <v>1122</v>
      </c>
      <c r="L1320">
        <v>16</v>
      </c>
    </row>
    <row r="1321" spans="1:12">
      <c r="A1321" t="s">
        <v>14</v>
      </c>
      <c r="B1321" s="1">
        <v>43940</v>
      </c>
      <c r="C1321">
        <v>406</v>
      </c>
      <c r="D1321" s="11">
        <f t="shared" si="100"/>
        <v>367.36818050481287</v>
      </c>
      <c r="E1321" s="11">
        <f t="shared" si="101"/>
        <v>172.38063986874485</v>
      </c>
      <c r="F1321" s="11">
        <f t="shared" si="102"/>
        <v>264.9837150473366</v>
      </c>
      <c r="G1321" s="11">
        <f t="shared" si="103"/>
        <v>358.48203080446416</v>
      </c>
      <c r="H1321" s="11">
        <f t="shared" si="104"/>
        <v>342.08750427679263</v>
      </c>
      <c r="I1321">
        <v>284.10000000000002</v>
      </c>
      <c r="J1321">
        <v>27</v>
      </c>
      <c r="K1321">
        <v>1072</v>
      </c>
      <c r="L1321">
        <v>10</v>
      </c>
    </row>
    <row r="1322" spans="1:12">
      <c r="A1322" t="s">
        <v>14</v>
      </c>
      <c r="B1322" s="1">
        <v>43939</v>
      </c>
      <c r="C1322">
        <v>396</v>
      </c>
      <c r="D1322" s="11">
        <f t="shared" si="100"/>
        <v>359.27717133259603</v>
      </c>
      <c r="E1322" s="11">
        <f t="shared" si="101"/>
        <v>168.58408531583265</v>
      </c>
      <c r="F1322" s="11">
        <f t="shared" si="102"/>
        <v>259.14764708415595</v>
      </c>
      <c r="G1322" s="11">
        <f t="shared" si="103"/>
        <v>350.58673242742941</v>
      </c>
      <c r="H1322" s="11">
        <f t="shared" si="104"/>
        <v>334.55328307396297</v>
      </c>
      <c r="I1322">
        <v>277.10000000000002</v>
      </c>
      <c r="J1322">
        <v>29</v>
      </c>
      <c r="K1322">
        <v>1045</v>
      </c>
      <c r="L1322">
        <v>14</v>
      </c>
    </row>
    <row r="1323" spans="1:12">
      <c r="A1323" t="s">
        <v>14</v>
      </c>
      <c r="B1323" s="1">
        <v>43938</v>
      </c>
      <c r="C1323">
        <v>382</v>
      </c>
      <c r="D1323" s="11">
        <f t="shared" si="100"/>
        <v>348.23158015928868</v>
      </c>
      <c r="E1323" s="11">
        <f t="shared" si="101"/>
        <v>163.40114848236257</v>
      </c>
      <c r="F1323" s="11">
        <f t="shared" si="102"/>
        <v>251.18043070745429</v>
      </c>
      <c r="G1323" s="11">
        <f t="shared" si="103"/>
        <v>339.80831947451122</v>
      </c>
      <c r="H1323" s="11">
        <f t="shared" si="104"/>
        <v>324.26780131953825</v>
      </c>
      <c r="I1323">
        <v>267.3</v>
      </c>
      <c r="J1323">
        <v>45</v>
      </c>
      <c r="K1323">
        <v>1016</v>
      </c>
      <c r="L1323">
        <v>19</v>
      </c>
    </row>
    <row r="1324" spans="1:12">
      <c r="A1324" t="s">
        <v>14</v>
      </c>
      <c r="B1324" s="1">
        <v>43937</v>
      </c>
      <c r="C1324">
        <v>363</v>
      </c>
      <c r="D1324" s="11">
        <f t="shared" si="100"/>
        <v>333.5950354769638</v>
      </c>
      <c r="E1324" s="11">
        <f t="shared" si="101"/>
        <v>156.5332239540607</v>
      </c>
      <c r="F1324" s="11">
        <f t="shared" si="102"/>
        <v>240.62304933585784</v>
      </c>
      <c r="G1324" s="11">
        <f t="shared" si="103"/>
        <v>325.52581342167315</v>
      </c>
      <c r="H1324" s="11">
        <f t="shared" si="104"/>
        <v>310.63847981779031</v>
      </c>
      <c r="I1324">
        <v>254</v>
      </c>
      <c r="J1324">
        <v>53</v>
      </c>
      <c r="K1324">
        <v>971</v>
      </c>
      <c r="L1324">
        <v>25</v>
      </c>
    </row>
    <row r="1325" spans="1:12">
      <c r="A1325" t="s">
        <v>14</v>
      </c>
      <c r="B1325" s="1">
        <v>43936</v>
      </c>
      <c r="C1325">
        <v>338</v>
      </c>
      <c r="D1325" s="11">
        <f t="shared" si="100"/>
        <v>317.27665180940284</v>
      </c>
      <c r="E1325" s="11">
        <f t="shared" si="101"/>
        <v>148.87612797374896</v>
      </c>
      <c r="F1325" s="11">
        <f t="shared" si="102"/>
        <v>228.85255271348791</v>
      </c>
      <c r="G1325" s="11">
        <f t="shared" si="103"/>
        <v>309.60214984102447</v>
      </c>
      <c r="H1325" s="11">
        <f t="shared" si="104"/>
        <v>295.44305615590355</v>
      </c>
      <c r="I1325">
        <v>236.5</v>
      </c>
      <c r="J1325">
        <v>62</v>
      </c>
      <c r="K1325">
        <v>918</v>
      </c>
      <c r="L1325">
        <v>25</v>
      </c>
    </row>
    <row r="1326" spans="1:12">
      <c r="A1326" t="s">
        <v>14</v>
      </c>
      <c r="B1326" s="1">
        <v>43935</v>
      </c>
      <c r="C1326">
        <v>313</v>
      </c>
      <c r="D1326" s="11">
        <f t="shared" si="100"/>
        <v>301.14008857267822</v>
      </c>
      <c r="E1326" s="11">
        <f t="shared" si="101"/>
        <v>141.30434782608694</v>
      </c>
      <c r="F1326" s="11">
        <f t="shared" si="102"/>
        <v>217.2132036857962</v>
      </c>
      <c r="G1326" s="11">
        <f t="shared" si="103"/>
        <v>293.85590869581478</v>
      </c>
      <c r="H1326" s="11">
        <f t="shared" si="104"/>
        <v>280.41694083565346</v>
      </c>
      <c r="I1326">
        <v>219</v>
      </c>
      <c r="J1326">
        <v>36</v>
      </c>
      <c r="K1326">
        <v>856</v>
      </c>
      <c r="L1326">
        <v>15</v>
      </c>
    </row>
    <row r="1327" spans="1:12">
      <c r="A1327" t="s">
        <v>14</v>
      </c>
      <c r="B1327" s="1">
        <v>43934</v>
      </c>
      <c r="C1327">
        <v>298</v>
      </c>
      <c r="D1327" s="11">
        <f t="shared" si="100"/>
        <v>287.04900518286229</v>
      </c>
      <c r="E1327" s="11">
        <f t="shared" si="101"/>
        <v>134.69237079573421</v>
      </c>
      <c r="F1327" s="11">
        <f t="shared" si="102"/>
        <v>207.0492650982344</v>
      </c>
      <c r="G1327" s="11">
        <f t="shared" si="103"/>
        <v>280.10566994929366</v>
      </c>
      <c r="H1327" s="11">
        <f t="shared" si="104"/>
        <v>267.29554435881533</v>
      </c>
      <c r="I1327">
        <v>208.5</v>
      </c>
      <c r="J1327">
        <v>38</v>
      </c>
      <c r="K1327">
        <v>820</v>
      </c>
      <c r="L1327">
        <v>16</v>
      </c>
    </row>
    <row r="1328" spans="1:12">
      <c r="A1328" t="s">
        <v>14</v>
      </c>
      <c r="B1328" s="1">
        <v>43933</v>
      </c>
      <c r="C1328">
        <v>282</v>
      </c>
      <c r="D1328" s="11">
        <f t="shared" si="100"/>
        <v>274.912491424537</v>
      </c>
      <c r="E1328" s="11">
        <f t="shared" si="101"/>
        <v>128.99753896636588</v>
      </c>
      <c r="F1328" s="11">
        <f t="shared" si="102"/>
        <v>198.29516315346345</v>
      </c>
      <c r="G1328" s="11">
        <f t="shared" si="103"/>
        <v>268.26272238374156</v>
      </c>
      <c r="H1328" s="11">
        <f t="shared" si="104"/>
        <v>255.99421255457088</v>
      </c>
      <c r="I1328">
        <v>197.3</v>
      </c>
      <c r="J1328">
        <v>48</v>
      </c>
      <c r="K1328">
        <v>782</v>
      </c>
      <c r="L1328">
        <v>17</v>
      </c>
    </row>
    <row r="1329" spans="1:12">
      <c r="A1329" t="s">
        <v>14</v>
      </c>
      <c r="B1329" s="1">
        <v>43932</v>
      </c>
      <c r="C1329">
        <v>265</v>
      </c>
      <c r="D1329" s="11">
        <f t="shared" si="100"/>
        <v>263.86690025122971</v>
      </c>
      <c r="E1329" s="11">
        <f t="shared" si="101"/>
        <v>123.81460213289581</v>
      </c>
      <c r="F1329" s="11">
        <f t="shared" si="102"/>
        <v>190.32794677676179</v>
      </c>
      <c r="G1329" s="11">
        <f t="shared" si="103"/>
        <v>257.48430943082337</v>
      </c>
      <c r="H1329" s="11">
        <f t="shared" si="104"/>
        <v>245.70873080014616</v>
      </c>
      <c r="I1329">
        <v>185.4</v>
      </c>
      <c r="J1329">
        <v>25</v>
      </c>
      <c r="K1329">
        <v>734</v>
      </c>
      <c r="L1329">
        <v>9</v>
      </c>
    </row>
    <row r="1330" spans="1:12">
      <c r="A1330" t="s">
        <v>14</v>
      </c>
      <c r="B1330" s="1">
        <v>43931</v>
      </c>
      <c r="C1330">
        <v>256</v>
      </c>
      <c r="D1330" s="11">
        <f t="shared" si="100"/>
        <v>252.77585397021335</v>
      </c>
      <c r="E1330" s="11">
        <f t="shared" si="101"/>
        <v>118.61033634126332</v>
      </c>
      <c r="F1330" s="11">
        <f t="shared" si="102"/>
        <v>182.32794350139059</v>
      </c>
      <c r="G1330" s="11">
        <f t="shared" si="103"/>
        <v>246.66154086904544</v>
      </c>
      <c r="H1330" s="11">
        <f t="shared" si="104"/>
        <v>235.38092196031226</v>
      </c>
      <c r="I1330">
        <v>179.10000000000002</v>
      </c>
      <c r="J1330">
        <v>47</v>
      </c>
      <c r="K1330">
        <v>709</v>
      </c>
      <c r="L1330">
        <v>23</v>
      </c>
    </row>
    <row r="1331" spans="1:12">
      <c r="A1331" t="s">
        <v>14</v>
      </c>
      <c r="B1331" s="1">
        <v>43930</v>
      </c>
      <c r="C1331">
        <v>233</v>
      </c>
      <c r="D1331" s="11">
        <f t="shared" si="100"/>
        <v>239.1393216574883</v>
      </c>
      <c r="E1331" s="11">
        <f t="shared" si="101"/>
        <v>112.21164889253485</v>
      </c>
      <c r="F1331" s="11">
        <f t="shared" si="102"/>
        <v>172.49187390052435</v>
      </c>
      <c r="G1331" s="11">
        <f t="shared" si="103"/>
        <v>233.35485821112175</v>
      </c>
      <c r="H1331" s="11">
        <f t="shared" si="104"/>
        <v>222.68279633756572</v>
      </c>
      <c r="I1331">
        <v>163</v>
      </c>
      <c r="J1331">
        <v>39</v>
      </c>
      <c r="K1331">
        <v>662</v>
      </c>
      <c r="L1331">
        <v>14</v>
      </c>
    </row>
    <row r="1332" spans="1:12">
      <c r="A1332" t="s">
        <v>14</v>
      </c>
      <c r="B1332" s="1">
        <v>43929</v>
      </c>
      <c r="C1332">
        <v>219</v>
      </c>
      <c r="D1332" s="11">
        <f t="shared" si="100"/>
        <v>221.41182965094575</v>
      </c>
      <c r="E1332" s="11">
        <f t="shared" si="101"/>
        <v>103.89335520918786</v>
      </c>
      <c r="F1332" s="11">
        <f t="shared" si="102"/>
        <v>159.70498341939822</v>
      </c>
      <c r="G1332" s="11">
        <f t="shared" si="103"/>
        <v>216.05617075582094</v>
      </c>
      <c r="H1332" s="11">
        <f t="shared" si="104"/>
        <v>206.17523302799518</v>
      </c>
      <c r="I1332">
        <v>153.20000000000002</v>
      </c>
      <c r="J1332">
        <v>51</v>
      </c>
      <c r="K1332">
        <v>623</v>
      </c>
      <c r="L1332">
        <v>19</v>
      </c>
    </row>
    <row r="1333" spans="1:12">
      <c r="A1333" t="s">
        <v>14</v>
      </c>
      <c r="B1333" s="1">
        <v>43928</v>
      </c>
      <c r="C1333">
        <v>200</v>
      </c>
      <c r="D1333" s="11">
        <f t="shared" si="100"/>
        <v>204.00252339836675</v>
      </c>
      <c r="E1333" s="11">
        <f t="shared" si="101"/>
        <v>95.724364232977848</v>
      </c>
      <c r="F1333" s="11">
        <f t="shared" si="102"/>
        <v>147.14760122895899</v>
      </c>
      <c r="G1333" s="11">
        <f t="shared" si="103"/>
        <v>199.06797256253836</v>
      </c>
      <c r="H1333" s="11">
        <f t="shared" si="104"/>
        <v>189.96395931628871</v>
      </c>
      <c r="I1333">
        <v>140</v>
      </c>
      <c r="J1333">
        <v>43</v>
      </c>
      <c r="K1333">
        <v>572</v>
      </c>
      <c r="L1333">
        <v>23</v>
      </c>
    </row>
    <row r="1334" spans="1:12">
      <c r="A1334" t="s">
        <v>14</v>
      </c>
      <c r="B1334" s="1">
        <v>43927</v>
      </c>
      <c r="C1334">
        <v>177</v>
      </c>
      <c r="D1334" s="11">
        <f t="shared" si="100"/>
        <v>186.91140289975135</v>
      </c>
      <c r="E1334" s="11">
        <f t="shared" si="101"/>
        <v>87.704675963904833</v>
      </c>
      <c r="F1334" s="11">
        <f t="shared" si="102"/>
        <v>134.81972732920664</v>
      </c>
      <c r="G1334" s="11">
        <f t="shared" si="103"/>
        <v>182.39026363127402</v>
      </c>
      <c r="H1334" s="11">
        <f t="shared" si="104"/>
        <v>174.04897520244634</v>
      </c>
      <c r="I1334">
        <v>123.9</v>
      </c>
      <c r="J1334">
        <v>25</v>
      </c>
      <c r="K1334">
        <v>529</v>
      </c>
      <c r="L1334">
        <v>9</v>
      </c>
    </row>
    <row r="1335" spans="1:12">
      <c r="A1335" t="s">
        <v>14</v>
      </c>
      <c r="B1335" s="1">
        <v>43926</v>
      </c>
      <c r="C1335">
        <v>168</v>
      </c>
      <c r="D1335" s="11">
        <f t="shared" si="100"/>
        <v>169.6839170780087</v>
      </c>
      <c r="E1335" s="11">
        <f t="shared" si="101"/>
        <v>79.621000820344534</v>
      </c>
      <c r="F1335" s="11">
        <f t="shared" si="102"/>
        <v>122.39349273344561</v>
      </c>
      <c r="G1335" s="11">
        <f t="shared" si="103"/>
        <v>165.57948787343042</v>
      </c>
      <c r="H1335" s="11">
        <f t="shared" si="104"/>
        <v>158.0070098323765</v>
      </c>
      <c r="I1335">
        <v>117.60000000000001</v>
      </c>
      <c r="J1335">
        <v>38</v>
      </c>
      <c r="K1335">
        <v>504</v>
      </c>
      <c r="L1335">
        <v>20</v>
      </c>
    </row>
    <row r="1336" spans="1:12">
      <c r="A1336" t="s">
        <v>14</v>
      </c>
      <c r="B1336" s="1">
        <v>43925</v>
      </c>
      <c r="C1336">
        <v>148</v>
      </c>
      <c r="D1336" s="11">
        <f t="shared" si="100"/>
        <v>159.63833827430125</v>
      </c>
      <c r="E1336" s="11">
        <f t="shared" si="101"/>
        <v>74.9073010664479</v>
      </c>
      <c r="F1336" s="11">
        <f t="shared" si="102"/>
        <v>115.14758812747415</v>
      </c>
      <c r="G1336" s="11">
        <f t="shared" si="103"/>
        <v>155.77689831542665</v>
      </c>
      <c r="H1336" s="11">
        <f t="shared" si="104"/>
        <v>148.6527239569532</v>
      </c>
      <c r="I1336">
        <v>103.60000000000001</v>
      </c>
      <c r="J1336">
        <v>38</v>
      </c>
      <c r="K1336">
        <v>466</v>
      </c>
      <c r="L1336">
        <v>16</v>
      </c>
    </row>
    <row r="1337" spans="1:12">
      <c r="A1337" t="s">
        <v>14</v>
      </c>
      <c r="B1337" s="1">
        <v>43924</v>
      </c>
      <c r="C1337">
        <v>132</v>
      </c>
      <c r="D1337" s="11">
        <f t="shared" si="100"/>
        <v>146.8654530080488</v>
      </c>
      <c r="E1337" s="11">
        <f t="shared" si="101"/>
        <v>68.913863822805581</v>
      </c>
      <c r="F1337" s="11">
        <f t="shared" si="102"/>
        <v>105.93446960132944</v>
      </c>
      <c r="G1337" s="11">
        <f t="shared" si="103"/>
        <v>143.31297222583811</v>
      </c>
      <c r="H1337" s="11">
        <f t="shared" si="104"/>
        <v>136.75881295698056</v>
      </c>
      <c r="I1337">
        <v>92.4</v>
      </c>
      <c r="J1337">
        <v>38</v>
      </c>
      <c r="K1337">
        <v>428</v>
      </c>
      <c r="L1337">
        <v>17</v>
      </c>
    </row>
    <row r="1338" spans="1:12">
      <c r="A1338" t="s">
        <v>14</v>
      </c>
      <c r="B1338" s="1">
        <v>43923</v>
      </c>
      <c r="C1338">
        <v>115</v>
      </c>
      <c r="D1338" s="11">
        <f t="shared" si="100"/>
        <v>132.13799811030574</v>
      </c>
      <c r="E1338" s="11">
        <f t="shared" si="101"/>
        <v>62.003281378178833</v>
      </c>
      <c r="F1338" s="11">
        <f t="shared" si="102"/>
        <v>95.311514432393892</v>
      </c>
      <c r="G1338" s="11">
        <f t="shared" si="103"/>
        <v>128.94175495528054</v>
      </c>
      <c r="H1338" s="11">
        <f t="shared" si="104"/>
        <v>123.04483728441427</v>
      </c>
      <c r="I1338">
        <v>80.5</v>
      </c>
      <c r="J1338">
        <v>42</v>
      </c>
      <c r="K1338">
        <v>390</v>
      </c>
      <c r="L1338">
        <v>13</v>
      </c>
    </row>
    <row r="1339" spans="1:12">
      <c r="A1339" t="s">
        <v>14</v>
      </c>
      <c r="B1339" s="1">
        <v>43922</v>
      </c>
      <c r="C1339">
        <v>102</v>
      </c>
      <c r="D1339" s="11">
        <f t="shared" si="100"/>
        <v>117.00144724318093</v>
      </c>
      <c r="E1339" s="11">
        <f t="shared" si="101"/>
        <v>54.900738310090233</v>
      </c>
      <c r="F1339" s="11">
        <f t="shared" si="102"/>
        <v>84.393477175432366</v>
      </c>
      <c r="G1339" s="11">
        <f t="shared" si="103"/>
        <v>114.17133720498525</v>
      </c>
      <c r="H1339" s="11">
        <f t="shared" si="104"/>
        <v>108.94991784316558</v>
      </c>
      <c r="I1339">
        <v>71.400000000000006</v>
      </c>
      <c r="J1339">
        <v>28</v>
      </c>
      <c r="K1339">
        <v>348</v>
      </c>
      <c r="L1339">
        <v>8</v>
      </c>
    </row>
    <row r="1340" spans="1:12">
      <c r="A1340" t="s">
        <v>14</v>
      </c>
      <c r="B1340" s="1">
        <v>43921</v>
      </c>
      <c r="C1340">
        <v>94</v>
      </c>
      <c r="D1340" s="11">
        <f t="shared" si="100"/>
        <v>102.45581277627421</v>
      </c>
      <c r="E1340" s="11">
        <f t="shared" si="101"/>
        <v>48.075471698113205</v>
      </c>
      <c r="F1340" s="11">
        <f t="shared" si="102"/>
        <v>73.901669601175044</v>
      </c>
      <c r="G1340" s="11">
        <f t="shared" si="103"/>
        <v>99.97754236986664</v>
      </c>
      <c r="H1340" s="11">
        <f t="shared" si="104"/>
        <v>95.405250512235909</v>
      </c>
      <c r="I1340">
        <v>65.8</v>
      </c>
      <c r="J1340">
        <v>31</v>
      </c>
      <c r="K1340">
        <v>320</v>
      </c>
      <c r="L1340">
        <v>14</v>
      </c>
    </row>
    <row r="1341" spans="1:12">
      <c r="A1341" t="s">
        <v>14</v>
      </c>
      <c r="B1341" s="1">
        <v>43920</v>
      </c>
      <c r="C1341">
        <v>80</v>
      </c>
      <c r="D1341" s="11">
        <f t="shared" si="100"/>
        <v>90.137478587112582</v>
      </c>
      <c r="E1341" s="11">
        <f t="shared" si="101"/>
        <v>42.29532403609516</v>
      </c>
      <c r="F1341" s="11">
        <f t="shared" si="102"/>
        <v>65.016420061725867</v>
      </c>
      <c r="G1341" s="11">
        <f t="shared" si="103"/>
        <v>87.957172368875575</v>
      </c>
      <c r="H1341" s="11">
        <f t="shared" si="104"/>
        <v>83.934610366354832</v>
      </c>
      <c r="I1341">
        <v>56</v>
      </c>
      <c r="J1341">
        <v>41</v>
      </c>
      <c r="K1341">
        <v>289</v>
      </c>
      <c r="L1341">
        <v>22</v>
      </c>
    </row>
    <row r="1342" spans="1:12">
      <c r="A1342" t="s">
        <v>14</v>
      </c>
      <c r="B1342" s="1">
        <v>43919</v>
      </c>
      <c r="C1342">
        <v>58</v>
      </c>
      <c r="D1342" s="11">
        <f t="shared" si="100"/>
        <v>74.955472612278697</v>
      </c>
      <c r="E1342" s="11">
        <f t="shared" si="101"/>
        <v>35.171452009844131</v>
      </c>
      <c r="F1342" s="11">
        <f t="shared" si="102"/>
        <v>54.065595906094785</v>
      </c>
      <c r="G1342" s="11">
        <f t="shared" si="103"/>
        <v>73.142399009720535</v>
      </c>
      <c r="H1342" s="11">
        <f t="shared" si="104"/>
        <v>69.797363839696985</v>
      </c>
      <c r="I1342">
        <v>40.6</v>
      </c>
      <c r="J1342">
        <v>13</v>
      </c>
      <c r="K1342">
        <v>248</v>
      </c>
      <c r="L1342">
        <v>6</v>
      </c>
    </row>
    <row r="1343" spans="1:12">
      <c r="A1343" t="s">
        <v>14</v>
      </c>
      <c r="B1343" s="1">
        <v>43918</v>
      </c>
      <c r="C1343">
        <v>52</v>
      </c>
      <c r="D1343" s="11">
        <f t="shared" si="100"/>
        <v>67.86447580966167</v>
      </c>
      <c r="E1343" s="11">
        <f t="shared" si="101"/>
        <v>31.844134536505329</v>
      </c>
      <c r="F1343" s="11">
        <f t="shared" si="102"/>
        <v>48.950839713644335</v>
      </c>
      <c r="G1343" s="11">
        <f t="shared" si="103"/>
        <v>66.222924027600214</v>
      </c>
      <c r="H1343" s="11">
        <f t="shared" si="104"/>
        <v>63.194338515868772</v>
      </c>
      <c r="I1343">
        <v>36.4</v>
      </c>
      <c r="J1343">
        <v>9</v>
      </c>
      <c r="K1343">
        <v>235</v>
      </c>
      <c r="L1343">
        <v>6</v>
      </c>
    </row>
    <row r="1344" spans="1:12">
      <c r="A1344" t="s">
        <v>14</v>
      </c>
      <c r="B1344" s="1">
        <v>43917</v>
      </c>
      <c r="C1344">
        <v>46</v>
      </c>
      <c r="D1344" s="11">
        <f t="shared" si="100"/>
        <v>60.318927929953809</v>
      </c>
      <c r="E1344" s="11">
        <f t="shared" si="101"/>
        <v>28.303527481542247</v>
      </c>
      <c r="F1344" s="11">
        <f t="shared" si="102"/>
        <v>43.50821453449835</v>
      </c>
      <c r="G1344" s="11">
        <f t="shared" si="103"/>
        <v>58.859892956882447</v>
      </c>
      <c r="H1344" s="11">
        <f t="shared" si="104"/>
        <v>56.168042337949004</v>
      </c>
      <c r="I1344">
        <v>32.200000000000003</v>
      </c>
      <c r="J1344">
        <v>23</v>
      </c>
      <c r="K1344">
        <v>226</v>
      </c>
      <c r="L1344">
        <v>14</v>
      </c>
    </row>
    <row r="1345" spans="1:12">
      <c r="A1345" t="s">
        <v>14</v>
      </c>
      <c r="B1345" s="1">
        <v>43916</v>
      </c>
      <c r="C1345">
        <v>32</v>
      </c>
      <c r="D1345" s="11">
        <f t="shared" si="100"/>
        <v>51.909733003773361</v>
      </c>
      <c r="E1345" s="11">
        <f t="shared" si="101"/>
        <v>24.357670221493027</v>
      </c>
      <c r="F1345" s="11">
        <f t="shared" si="102"/>
        <v>37.442638280630831</v>
      </c>
      <c r="G1345" s="11">
        <f t="shared" si="103"/>
        <v>50.654105317829504</v>
      </c>
      <c r="H1345" s="11">
        <f t="shared" si="104"/>
        <v>48.337531537255281</v>
      </c>
      <c r="I1345">
        <v>22.400000000000002</v>
      </c>
      <c r="J1345">
        <v>22</v>
      </c>
      <c r="K1345">
        <v>203</v>
      </c>
      <c r="L1345">
        <v>6</v>
      </c>
    </row>
    <row r="1346" spans="1:12">
      <c r="A1346" t="s">
        <v>14</v>
      </c>
      <c r="B1346" s="1">
        <v>43915</v>
      </c>
      <c r="C1346">
        <v>26</v>
      </c>
      <c r="D1346" s="11">
        <f t="shared" ref="D1346:D1409" si="105">SUMIFS(CasesHB,HB,"Wales",SpecDate,B1346)*SUMIFS(Pop,Area,A1346)</f>
        <v>44.000544262392829</v>
      </c>
      <c r="E1346" s="11">
        <f t="shared" ref="E1346:E1409" si="106">SUMIFS(CasesHB,HB,"Wales",SpecDate,B1346)*SUMIFS(AreaKm2,Area,A1346)</f>
        <v>20.646431501230516</v>
      </c>
      <c r="F1346" s="11">
        <f t="shared" ref="F1346:F1409" si="107">SUMIFS(CasesHB,HB,"Wales",SpecDate,B1346)*SUMIFS(PopKm2,Area,A1346)</f>
        <v>31.73771791212841</v>
      </c>
      <c r="G1346" s="11">
        <f t="shared" ref="G1346:G1409" si="108">SUMIFS(CasesHB,HB,"Wales",SpecDate,B1346)*SUMIFS(PopKm2SRT,Area,A1346)</f>
        <v>42.936229376233769</v>
      </c>
      <c r="H1346" s="11">
        <f t="shared" ref="H1346:H1409" si="109">SUMIFS(CasesHB,HB,"Wales",SpecDate,B1346)*SUMIFS(PopSRTKm2,Area,A1346)</f>
        <v>40.972618676062268</v>
      </c>
      <c r="I1346">
        <v>18.2</v>
      </c>
      <c r="J1346">
        <v>18</v>
      </c>
      <c r="K1346">
        <v>181</v>
      </c>
      <c r="L1346">
        <v>1</v>
      </c>
    </row>
    <row r="1347" spans="1:12">
      <c r="A1347" t="s">
        <v>14</v>
      </c>
      <c r="B1347" s="1">
        <v>43914</v>
      </c>
      <c r="C1347">
        <v>25</v>
      </c>
      <c r="D1347" s="11">
        <f t="shared" si="105"/>
        <v>35.682259551630551</v>
      </c>
      <c r="E1347" s="11">
        <f t="shared" si="106"/>
        <v>16.743232157506153</v>
      </c>
      <c r="F1347" s="11">
        <f t="shared" si="107"/>
        <v>25.737715455600004</v>
      </c>
      <c r="G1347" s="11">
        <f t="shared" si="108"/>
        <v>34.819152954900318</v>
      </c>
      <c r="H1347" s="11">
        <f t="shared" si="109"/>
        <v>33.226762046186863</v>
      </c>
      <c r="I1347">
        <v>17.5</v>
      </c>
      <c r="J1347">
        <v>18</v>
      </c>
      <c r="K1347">
        <v>163</v>
      </c>
      <c r="L1347">
        <v>1</v>
      </c>
    </row>
    <row r="1348" spans="1:12">
      <c r="A1348" t="s">
        <v>14</v>
      </c>
      <c r="B1348" s="1">
        <v>43913</v>
      </c>
      <c r="C1348">
        <v>24</v>
      </c>
      <c r="D1348" s="11">
        <f t="shared" si="105"/>
        <v>29.545820010904276</v>
      </c>
      <c r="E1348" s="11">
        <f t="shared" si="106"/>
        <v>13.863822805578343</v>
      </c>
      <c r="F1348" s="11">
        <f t="shared" si="107"/>
        <v>21.311484135210193</v>
      </c>
      <c r="G1348" s="11">
        <f t="shared" si="108"/>
        <v>28.831145758834658</v>
      </c>
      <c r="H1348" s="11">
        <f t="shared" si="109"/>
        <v>27.512605515950906</v>
      </c>
      <c r="I1348">
        <v>16.8</v>
      </c>
      <c r="J1348">
        <v>14</v>
      </c>
      <c r="K1348">
        <v>145</v>
      </c>
      <c r="L1348">
        <v>1</v>
      </c>
    </row>
    <row r="1349" spans="1:12">
      <c r="A1349" t="s">
        <v>14</v>
      </c>
      <c r="B1349" s="1">
        <v>43912</v>
      </c>
      <c r="C1349">
        <v>23</v>
      </c>
      <c r="D1349" s="11">
        <f t="shared" si="105"/>
        <v>23.636656008723421</v>
      </c>
      <c r="E1349" s="11">
        <f t="shared" si="106"/>
        <v>11.091058244462674</v>
      </c>
      <c r="F1349" s="11">
        <f t="shared" si="107"/>
        <v>17.049187308168154</v>
      </c>
      <c r="G1349" s="11">
        <f t="shared" si="108"/>
        <v>23.064916607067726</v>
      </c>
      <c r="H1349" s="11">
        <f t="shared" si="109"/>
        <v>22.010084412760722</v>
      </c>
      <c r="I1349">
        <v>16.100000000000001</v>
      </c>
      <c r="J1349">
        <v>13</v>
      </c>
      <c r="K1349">
        <v>131</v>
      </c>
      <c r="L1349">
        <v>3</v>
      </c>
    </row>
    <row r="1350" spans="1:12">
      <c r="A1350" t="s">
        <v>14</v>
      </c>
      <c r="B1350" s="1">
        <v>43911</v>
      </c>
      <c r="C1350">
        <v>20</v>
      </c>
      <c r="D1350" s="11">
        <f t="shared" si="105"/>
        <v>20.182067822833076</v>
      </c>
      <c r="E1350" s="11">
        <f t="shared" si="106"/>
        <v>9.4700574241181297</v>
      </c>
      <c r="F1350" s="11">
        <f t="shared" si="107"/>
        <v>14.55738300928204</v>
      </c>
      <c r="G1350" s="11">
        <f t="shared" si="108"/>
        <v>19.693890333727058</v>
      </c>
      <c r="H1350" s="11">
        <f t="shared" si="109"/>
        <v>18.793225921664927</v>
      </c>
      <c r="I1350">
        <v>14</v>
      </c>
      <c r="J1350">
        <v>15</v>
      </c>
      <c r="K1350">
        <v>118</v>
      </c>
      <c r="L1350">
        <v>3</v>
      </c>
    </row>
    <row r="1351" spans="1:12">
      <c r="A1351" t="s">
        <v>14</v>
      </c>
      <c r="B1351" s="1">
        <v>43910</v>
      </c>
      <c r="C1351">
        <v>17</v>
      </c>
      <c r="D1351" s="11">
        <f t="shared" si="105"/>
        <v>16.772934744651813</v>
      </c>
      <c r="E1351" s="11">
        <f t="shared" si="106"/>
        <v>7.870385561936013</v>
      </c>
      <c r="F1351" s="11">
        <f t="shared" si="107"/>
        <v>12.098365609065478</v>
      </c>
      <c r="G1351" s="11">
        <f t="shared" si="108"/>
        <v>16.367219669246136</v>
      </c>
      <c r="H1351" s="11">
        <f t="shared" si="109"/>
        <v>15.618694515978282</v>
      </c>
      <c r="I1351">
        <v>11.9</v>
      </c>
      <c r="J1351">
        <v>19</v>
      </c>
      <c r="K1351">
        <v>103</v>
      </c>
      <c r="L1351">
        <v>2</v>
      </c>
    </row>
    <row r="1352" spans="1:12">
      <c r="A1352" t="s">
        <v>14</v>
      </c>
      <c r="B1352" s="1">
        <v>43909</v>
      </c>
      <c r="C1352">
        <v>15</v>
      </c>
      <c r="D1352" s="11">
        <f t="shared" si="105"/>
        <v>13.500166989597799</v>
      </c>
      <c r="E1352" s="11">
        <f t="shared" si="106"/>
        <v>6.3347005742411806</v>
      </c>
      <c r="F1352" s="11">
        <f t="shared" si="107"/>
        <v>9.7377089048575804</v>
      </c>
      <c r="G1352" s="11">
        <f t="shared" si="108"/>
        <v>13.173615831344451</v>
      </c>
      <c r="H1352" s="11">
        <f t="shared" si="109"/>
        <v>12.571144366519105</v>
      </c>
      <c r="I1352">
        <v>10.5</v>
      </c>
      <c r="J1352">
        <v>14</v>
      </c>
      <c r="K1352">
        <v>84</v>
      </c>
      <c r="L1352">
        <v>1</v>
      </c>
    </row>
    <row r="1353" spans="1:12">
      <c r="A1353" t="s">
        <v>14</v>
      </c>
      <c r="B1353" s="1">
        <v>43908</v>
      </c>
      <c r="C1353">
        <v>14</v>
      </c>
      <c r="D1353" s="11">
        <f t="shared" si="105"/>
        <v>10.77286052705279</v>
      </c>
      <c r="E1353" s="11">
        <f t="shared" si="106"/>
        <v>5.0549630844954878</v>
      </c>
      <c r="F1353" s="11">
        <f t="shared" si="107"/>
        <v>7.7704949846843316</v>
      </c>
      <c r="G1353" s="11">
        <f t="shared" si="108"/>
        <v>10.512279299759713</v>
      </c>
      <c r="H1353" s="11">
        <f t="shared" si="109"/>
        <v>10.031519241969791</v>
      </c>
      <c r="I1353">
        <v>9.8000000000000007</v>
      </c>
      <c r="J1353">
        <v>11</v>
      </c>
      <c r="K1353">
        <v>70</v>
      </c>
      <c r="L1353">
        <v>1</v>
      </c>
    </row>
    <row r="1354" spans="1:12">
      <c r="A1354" t="s">
        <v>14</v>
      </c>
      <c r="B1354" s="1">
        <v>43907</v>
      </c>
      <c r="C1354">
        <v>13</v>
      </c>
      <c r="D1354" s="11">
        <f t="shared" si="105"/>
        <v>9.1819317572348673</v>
      </c>
      <c r="E1354" s="11">
        <f t="shared" si="106"/>
        <v>4.3084495488105006</v>
      </c>
      <c r="F1354" s="11">
        <f t="shared" si="107"/>
        <v>6.6229535312499372</v>
      </c>
      <c r="G1354" s="11">
        <f t="shared" si="108"/>
        <v>8.959832989668616</v>
      </c>
      <c r="H1354" s="11">
        <f t="shared" si="109"/>
        <v>8.5500712526493583</v>
      </c>
      <c r="I1354">
        <v>9.1</v>
      </c>
      <c r="J1354">
        <v>46</v>
      </c>
      <c r="K1354">
        <v>59</v>
      </c>
      <c r="L1354">
        <v>1</v>
      </c>
    </row>
    <row r="1355" spans="1:12">
      <c r="A1355" t="s">
        <v>14</v>
      </c>
      <c r="B1355" s="1">
        <v>43906</v>
      </c>
      <c r="C1355">
        <v>12</v>
      </c>
      <c r="D1355" s="11">
        <f t="shared" si="105"/>
        <v>7.5000927719987782</v>
      </c>
      <c r="E1355" s="11">
        <f t="shared" si="106"/>
        <v>3.5192780968006563</v>
      </c>
      <c r="F1355" s="11">
        <f t="shared" si="107"/>
        <v>5.4098382804764338</v>
      </c>
      <c r="G1355" s="11">
        <f t="shared" si="108"/>
        <v>7.3186754618580281</v>
      </c>
      <c r="H1355" s="11">
        <f t="shared" si="109"/>
        <v>6.9839690925106144</v>
      </c>
      <c r="I1355">
        <v>8.4</v>
      </c>
      <c r="J1355">
        <v>0</v>
      </c>
      <c r="K1355">
        <v>13</v>
      </c>
      <c r="L1355">
        <v>0</v>
      </c>
    </row>
    <row r="1356" spans="1:12">
      <c r="A1356" t="s">
        <v>14</v>
      </c>
      <c r="B1356" s="1">
        <v>43905</v>
      </c>
      <c r="C1356">
        <v>12</v>
      </c>
      <c r="D1356" s="11">
        <f t="shared" si="105"/>
        <v>5.954619109889939</v>
      </c>
      <c r="E1356" s="11">
        <f t="shared" si="106"/>
        <v>2.7940935192780967</v>
      </c>
      <c r="F1356" s="11">
        <f t="shared" si="107"/>
        <v>4.295083725711593</v>
      </c>
      <c r="G1356" s="11">
        <f t="shared" si="108"/>
        <v>5.8105847606266767</v>
      </c>
      <c r="H1356" s="11">
        <f t="shared" si="109"/>
        <v>5.5448481885993361</v>
      </c>
      <c r="I1356">
        <v>8.4</v>
      </c>
      <c r="J1356">
        <v>0</v>
      </c>
      <c r="K1356">
        <v>13</v>
      </c>
      <c r="L1356">
        <v>0</v>
      </c>
    </row>
    <row r="1357" spans="1:12">
      <c r="A1357" t="s">
        <v>14</v>
      </c>
      <c r="B1357" s="1">
        <v>43904</v>
      </c>
      <c r="C1357">
        <v>12</v>
      </c>
      <c r="D1357" s="11">
        <f t="shared" si="105"/>
        <v>4.6364209863265176</v>
      </c>
      <c r="E1357" s="11">
        <f t="shared" si="106"/>
        <v>2.1755537325676784</v>
      </c>
      <c r="F1357" s="11">
        <f t="shared" si="107"/>
        <v>3.3442636642945227</v>
      </c>
      <c r="G1357" s="11">
        <f t="shared" si="108"/>
        <v>4.5242721036940541</v>
      </c>
      <c r="H1357" s="11">
        <f t="shared" si="109"/>
        <v>4.3173627117338347</v>
      </c>
      <c r="I1357">
        <v>8.4</v>
      </c>
      <c r="J1357">
        <v>0</v>
      </c>
      <c r="K1357">
        <v>13</v>
      </c>
      <c r="L1357">
        <v>0</v>
      </c>
    </row>
    <row r="1358" spans="1:12">
      <c r="A1358" t="s">
        <v>14</v>
      </c>
      <c r="B1358" s="1">
        <v>43903</v>
      </c>
      <c r="C1358">
        <v>12</v>
      </c>
      <c r="D1358" s="11">
        <f t="shared" si="105"/>
        <v>3.7727739398539306</v>
      </c>
      <c r="E1358" s="11">
        <f t="shared" si="106"/>
        <v>1.7703035274815422</v>
      </c>
      <c r="F1358" s="11">
        <f t="shared" si="107"/>
        <v>2.7213125895729937</v>
      </c>
      <c r="G1358" s="11">
        <f t="shared" si="108"/>
        <v>3.6815155353588871</v>
      </c>
      <c r="H1358" s="11">
        <f t="shared" si="109"/>
        <v>3.513148088959885</v>
      </c>
      <c r="I1358">
        <v>8.4</v>
      </c>
      <c r="J1358">
        <v>1</v>
      </c>
      <c r="K1358">
        <v>13</v>
      </c>
      <c r="L1358">
        <v>1</v>
      </c>
    </row>
    <row r="1359" spans="1:12">
      <c r="A1359" t="s">
        <v>14</v>
      </c>
      <c r="B1359" s="1">
        <v>43902</v>
      </c>
      <c r="C1359">
        <v>11</v>
      </c>
      <c r="D1359" s="11">
        <f t="shared" si="105"/>
        <v>2.545486031708676</v>
      </c>
      <c r="E1359" s="11">
        <f t="shared" si="106"/>
        <v>1.1944216570959802</v>
      </c>
      <c r="F1359" s="11">
        <f t="shared" si="107"/>
        <v>1.836066325495032</v>
      </c>
      <c r="G1359" s="11">
        <f t="shared" si="108"/>
        <v>2.4839140961457549</v>
      </c>
      <c r="H1359" s="11">
        <f t="shared" si="109"/>
        <v>2.3703167829126932</v>
      </c>
      <c r="I1359">
        <v>7.7</v>
      </c>
      <c r="J1359">
        <v>2</v>
      </c>
      <c r="K1359">
        <v>12</v>
      </c>
      <c r="L1359">
        <v>2</v>
      </c>
    </row>
    <row r="1360" spans="1:12">
      <c r="A1360" t="s">
        <v>14</v>
      </c>
      <c r="B1360" s="1">
        <v>43901</v>
      </c>
      <c r="C1360">
        <v>9</v>
      </c>
      <c r="D1360" s="11">
        <f t="shared" si="105"/>
        <v>1.4545634466906721</v>
      </c>
      <c r="E1360" s="11">
        <f t="shared" si="106"/>
        <v>0.682526661197703</v>
      </c>
      <c r="F1360" s="11">
        <f t="shared" si="107"/>
        <v>1.0491807574257326</v>
      </c>
      <c r="G1360" s="11">
        <f t="shared" si="108"/>
        <v>1.4193794835118601</v>
      </c>
      <c r="H1360" s="11">
        <f t="shared" si="109"/>
        <v>1.3544667330929676</v>
      </c>
      <c r="I1360">
        <v>6.3000000000000007</v>
      </c>
      <c r="J1360">
        <v>2</v>
      </c>
      <c r="K1360">
        <v>10</v>
      </c>
      <c r="L1360">
        <v>2</v>
      </c>
    </row>
    <row r="1361" spans="1:12">
      <c r="A1361" t="s">
        <v>14</v>
      </c>
      <c r="B1361" s="1">
        <v>43900</v>
      </c>
      <c r="C1361">
        <v>7</v>
      </c>
      <c r="D1361" s="11">
        <f t="shared" si="105"/>
        <v>0.81819193876350305</v>
      </c>
      <c r="E1361" s="11">
        <f t="shared" si="106"/>
        <v>0.38392124692370794</v>
      </c>
      <c r="F1361" s="11">
        <f t="shared" si="107"/>
        <v>0.59016417605197458</v>
      </c>
      <c r="G1361" s="11">
        <f t="shared" si="108"/>
        <v>0.79840095947542133</v>
      </c>
      <c r="H1361" s="11">
        <f t="shared" si="109"/>
        <v>0.76188753736479431</v>
      </c>
      <c r="I1361">
        <v>4.9000000000000004</v>
      </c>
      <c r="J1361">
        <v>6</v>
      </c>
      <c r="K1361">
        <v>8</v>
      </c>
      <c r="L1361">
        <v>6</v>
      </c>
    </row>
    <row r="1362" spans="1:12">
      <c r="A1362" t="s">
        <v>14</v>
      </c>
      <c r="B1362" s="1">
        <v>43899</v>
      </c>
      <c r="C1362">
        <v>1</v>
      </c>
      <c r="D1362" s="11">
        <f t="shared" si="105"/>
        <v>0.31818575396358451</v>
      </c>
      <c r="E1362" s="11">
        <f t="shared" si="106"/>
        <v>0.14930270713699753</v>
      </c>
      <c r="F1362" s="11">
        <f t="shared" si="107"/>
        <v>0.229508290686879</v>
      </c>
      <c r="G1362" s="11">
        <f t="shared" si="108"/>
        <v>0.31048926201821936</v>
      </c>
      <c r="H1362" s="11">
        <f t="shared" si="109"/>
        <v>0.29628959786408665</v>
      </c>
      <c r="I1362">
        <v>0.70000000000000007</v>
      </c>
      <c r="J1362">
        <v>0</v>
      </c>
      <c r="K1362">
        <v>2</v>
      </c>
      <c r="L1362">
        <v>0</v>
      </c>
    </row>
    <row r="1363" spans="1:12">
      <c r="A1363" t="s">
        <v>14</v>
      </c>
      <c r="B1363" s="1">
        <v>43898</v>
      </c>
      <c r="C1363">
        <v>1</v>
      </c>
      <c r="D1363" s="11">
        <f t="shared" si="105"/>
        <v>0.18182043083633401</v>
      </c>
      <c r="E1363" s="11">
        <f t="shared" si="106"/>
        <v>8.5315832649712875E-2</v>
      </c>
      <c r="F1363" s="11">
        <f t="shared" si="107"/>
        <v>0.13114759467821657</v>
      </c>
      <c r="G1363" s="11">
        <f t="shared" si="108"/>
        <v>0.17742243543898251</v>
      </c>
      <c r="H1363" s="11">
        <f t="shared" si="109"/>
        <v>0.16930834163662095</v>
      </c>
      <c r="I1363">
        <v>0.70000000000000007</v>
      </c>
      <c r="J1363">
        <v>0</v>
      </c>
      <c r="K1363">
        <v>2</v>
      </c>
      <c r="L1363">
        <v>0</v>
      </c>
    </row>
    <row r="1364" spans="1:12">
      <c r="A1364" t="s">
        <v>14</v>
      </c>
      <c r="B1364" s="1">
        <v>43897</v>
      </c>
      <c r="C1364">
        <v>1</v>
      </c>
      <c r="D1364" s="11">
        <f t="shared" si="105"/>
        <v>0.18182043083633401</v>
      </c>
      <c r="E1364" s="11">
        <f t="shared" si="106"/>
        <v>8.5315832649712875E-2</v>
      </c>
      <c r="F1364" s="11">
        <f t="shared" si="107"/>
        <v>0.13114759467821657</v>
      </c>
      <c r="G1364" s="11">
        <f t="shared" si="108"/>
        <v>0.17742243543898251</v>
      </c>
      <c r="H1364" s="11">
        <f t="shared" si="109"/>
        <v>0.16930834163662095</v>
      </c>
      <c r="I1364">
        <v>0.70000000000000007</v>
      </c>
      <c r="J1364">
        <v>1</v>
      </c>
      <c r="K1364">
        <v>2</v>
      </c>
      <c r="L1364">
        <v>1</v>
      </c>
    </row>
    <row r="1365" spans="1:12">
      <c r="A1365" t="s">
        <v>14</v>
      </c>
      <c r="B1365" s="1">
        <v>43896</v>
      </c>
      <c r="C1365">
        <v>0</v>
      </c>
      <c r="D1365" s="11">
        <f t="shared" si="105"/>
        <v>9.0910215418167004E-2</v>
      </c>
      <c r="E1365" s="11">
        <f t="shared" si="106"/>
        <v>4.2657916324856437E-2</v>
      </c>
      <c r="F1365" s="11">
        <f t="shared" si="107"/>
        <v>6.5573797339108286E-2</v>
      </c>
      <c r="G1365" s="11">
        <f t="shared" si="108"/>
        <v>8.8711217719491253E-2</v>
      </c>
      <c r="H1365" s="11">
        <f t="shared" si="109"/>
        <v>8.4654170818310476E-2</v>
      </c>
      <c r="I1365">
        <v>0</v>
      </c>
      <c r="J1365">
        <v>0</v>
      </c>
      <c r="K1365">
        <v>1</v>
      </c>
      <c r="L1365">
        <v>0</v>
      </c>
    </row>
    <row r="1366" spans="1:12">
      <c r="A1366" t="s">
        <v>14</v>
      </c>
      <c r="B1366" s="1">
        <v>43895</v>
      </c>
      <c r="C1366">
        <v>0</v>
      </c>
      <c r="D1366" s="11">
        <f t="shared" si="105"/>
        <v>9.0910215418167004E-2</v>
      </c>
      <c r="E1366" s="11">
        <f t="shared" si="106"/>
        <v>4.2657916324856437E-2</v>
      </c>
      <c r="F1366" s="11">
        <f t="shared" si="107"/>
        <v>6.5573797339108286E-2</v>
      </c>
      <c r="G1366" s="11">
        <f t="shared" si="108"/>
        <v>8.8711217719491253E-2</v>
      </c>
      <c r="H1366" s="11">
        <f t="shared" si="109"/>
        <v>8.4654170818310476E-2</v>
      </c>
      <c r="I1366">
        <v>0</v>
      </c>
      <c r="J1366">
        <v>0</v>
      </c>
      <c r="K1366">
        <v>1</v>
      </c>
      <c r="L1366">
        <v>0</v>
      </c>
    </row>
    <row r="1367" spans="1:12">
      <c r="A1367" t="s">
        <v>14</v>
      </c>
      <c r="B1367" s="1">
        <v>43894</v>
      </c>
      <c r="C1367">
        <v>0</v>
      </c>
      <c r="D1367" s="11">
        <f t="shared" si="105"/>
        <v>9.0910215418167004E-2</v>
      </c>
      <c r="E1367" s="11">
        <f t="shared" si="106"/>
        <v>4.2657916324856437E-2</v>
      </c>
      <c r="F1367" s="11">
        <f t="shared" si="107"/>
        <v>6.5573797339108286E-2</v>
      </c>
      <c r="G1367" s="11">
        <f t="shared" si="108"/>
        <v>8.8711217719491253E-2</v>
      </c>
      <c r="H1367" s="11">
        <f t="shared" si="109"/>
        <v>8.4654170818310476E-2</v>
      </c>
      <c r="I1367">
        <v>0</v>
      </c>
      <c r="J1367">
        <v>0</v>
      </c>
      <c r="K1367">
        <v>1</v>
      </c>
      <c r="L1367">
        <v>0</v>
      </c>
    </row>
    <row r="1368" spans="1:12">
      <c r="A1368" t="s">
        <v>14</v>
      </c>
      <c r="B1368" s="1">
        <v>43893</v>
      </c>
      <c r="C1368">
        <v>0</v>
      </c>
      <c r="D1368" s="11">
        <f t="shared" si="105"/>
        <v>4.5455107709083502E-2</v>
      </c>
      <c r="E1368" s="11">
        <f t="shared" si="106"/>
        <v>2.1328958162428219E-2</v>
      </c>
      <c r="F1368" s="11">
        <f t="shared" si="107"/>
        <v>3.2786898669554143E-2</v>
      </c>
      <c r="G1368" s="11">
        <f t="shared" si="108"/>
        <v>4.4355608859745627E-2</v>
      </c>
      <c r="H1368" s="11">
        <f t="shared" si="109"/>
        <v>4.2327085409155238E-2</v>
      </c>
      <c r="I1368">
        <v>0</v>
      </c>
      <c r="J1368">
        <v>1</v>
      </c>
      <c r="K1368">
        <v>1</v>
      </c>
      <c r="L1368">
        <v>0</v>
      </c>
    </row>
    <row r="1369" spans="1:12">
      <c r="A1369" t="s">
        <v>14</v>
      </c>
      <c r="B1369" s="1">
        <v>43892</v>
      </c>
      <c r="C1369">
        <v>0</v>
      </c>
      <c r="D1369" s="11">
        <f t="shared" si="105"/>
        <v>4.5455107709083502E-2</v>
      </c>
      <c r="E1369" s="11">
        <f t="shared" si="106"/>
        <v>2.1328958162428219E-2</v>
      </c>
      <c r="F1369" s="11">
        <f t="shared" si="107"/>
        <v>3.2786898669554143E-2</v>
      </c>
      <c r="G1369" s="11">
        <f t="shared" si="108"/>
        <v>4.4355608859745627E-2</v>
      </c>
      <c r="H1369" s="11">
        <f t="shared" si="109"/>
        <v>4.2327085409155238E-2</v>
      </c>
      <c r="I1369">
        <v>0</v>
      </c>
      <c r="J1369">
        <v>0</v>
      </c>
      <c r="K1369">
        <v>0</v>
      </c>
      <c r="L1369">
        <v>0</v>
      </c>
    </row>
    <row r="1370" spans="1:12">
      <c r="A1370" t="s">
        <v>14</v>
      </c>
      <c r="B1370" s="1">
        <v>43891</v>
      </c>
      <c r="C1370">
        <v>0</v>
      </c>
      <c r="D1370" s="11">
        <f t="shared" si="105"/>
        <v>4.5455107709083502E-2</v>
      </c>
      <c r="E1370" s="11">
        <f t="shared" si="106"/>
        <v>2.1328958162428219E-2</v>
      </c>
      <c r="F1370" s="11">
        <f t="shared" si="107"/>
        <v>3.2786898669554143E-2</v>
      </c>
      <c r="G1370" s="11">
        <f t="shared" si="108"/>
        <v>4.4355608859745627E-2</v>
      </c>
      <c r="H1370" s="11">
        <f t="shared" si="109"/>
        <v>4.2327085409155238E-2</v>
      </c>
      <c r="I1370">
        <v>0</v>
      </c>
      <c r="J1370">
        <v>0</v>
      </c>
      <c r="K1370">
        <v>0</v>
      </c>
      <c r="L1370">
        <v>0</v>
      </c>
    </row>
    <row r="1371" spans="1:12">
      <c r="A1371" t="s">
        <v>14</v>
      </c>
      <c r="B1371" s="1">
        <v>43890</v>
      </c>
      <c r="C1371">
        <v>0</v>
      </c>
      <c r="D1371" s="11">
        <f t="shared" si="105"/>
        <v>4.5455107709083502E-2</v>
      </c>
      <c r="E1371" s="11">
        <f t="shared" si="106"/>
        <v>2.1328958162428219E-2</v>
      </c>
      <c r="F1371" s="11">
        <f t="shared" si="107"/>
        <v>3.2786898669554143E-2</v>
      </c>
      <c r="G1371" s="11">
        <f t="shared" si="108"/>
        <v>4.4355608859745627E-2</v>
      </c>
      <c r="H1371" s="11">
        <f t="shared" si="109"/>
        <v>4.2327085409155238E-2</v>
      </c>
      <c r="I1371">
        <v>0</v>
      </c>
      <c r="J1371">
        <v>0</v>
      </c>
      <c r="K1371">
        <v>0</v>
      </c>
      <c r="L1371">
        <v>0</v>
      </c>
    </row>
    <row r="1372" spans="1:12">
      <c r="A1372" t="s">
        <v>14</v>
      </c>
      <c r="B1372" s="1">
        <v>43889</v>
      </c>
      <c r="C1372">
        <v>0</v>
      </c>
      <c r="D1372" s="11">
        <f t="shared" si="105"/>
        <v>4.5455107709083502E-2</v>
      </c>
      <c r="E1372" s="11">
        <f t="shared" si="106"/>
        <v>2.1328958162428219E-2</v>
      </c>
      <c r="F1372" s="11">
        <f t="shared" si="107"/>
        <v>3.2786898669554143E-2</v>
      </c>
      <c r="G1372" s="11">
        <f t="shared" si="108"/>
        <v>4.4355608859745627E-2</v>
      </c>
      <c r="H1372" s="11">
        <f t="shared" si="109"/>
        <v>4.2327085409155238E-2</v>
      </c>
      <c r="I1372">
        <v>0</v>
      </c>
      <c r="J1372">
        <v>0</v>
      </c>
      <c r="K1372">
        <v>0</v>
      </c>
      <c r="L1372">
        <v>0</v>
      </c>
    </row>
    <row r="1373" spans="1:12">
      <c r="A1373" t="s">
        <v>14</v>
      </c>
      <c r="B1373" s="1">
        <v>43888</v>
      </c>
      <c r="C1373">
        <v>0</v>
      </c>
      <c r="D1373" s="11">
        <f t="shared" si="105"/>
        <v>4.5455107709083502E-2</v>
      </c>
      <c r="E1373" s="11">
        <f t="shared" si="106"/>
        <v>2.1328958162428219E-2</v>
      </c>
      <c r="F1373" s="11">
        <f t="shared" si="107"/>
        <v>3.2786898669554143E-2</v>
      </c>
      <c r="G1373" s="11">
        <f t="shared" si="108"/>
        <v>4.4355608859745627E-2</v>
      </c>
      <c r="H1373" s="11">
        <f t="shared" si="109"/>
        <v>4.2327085409155238E-2</v>
      </c>
      <c r="I1373">
        <v>0</v>
      </c>
      <c r="J1373">
        <v>0</v>
      </c>
      <c r="K1373">
        <v>0</v>
      </c>
      <c r="L1373">
        <v>0</v>
      </c>
    </row>
    <row r="1374" spans="1:12">
      <c r="A1374" t="s">
        <v>14</v>
      </c>
      <c r="B1374" s="1">
        <v>43887</v>
      </c>
      <c r="C1374">
        <v>0</v>
      </c>
      <c r="D1374" s="11">
        <f t="shared" si="105"/>
        <v>0</v>
      </c>
      <c r="E1374" s="11">
        <f t="shared" si="106"/>
        <v>0</v>
      </c>
      <c r="F1374" s="11">
        <f t="shared" si="107"/>
        <v>0</v>
      </c>
      <c r="G1374" s="11">
        <f t="shared" si="108"/>
        <v>0</v>
      </c>
      <c r="H1374" s="11">
        <f t="shared" si="109"/>
        <v>0</v>
      </c>
      <c r="I1374">
        <v>0</v>
      </c>
      <c r="J1374">
        <v>0</v>
      </c>
      <c r="K1374">
        <v>0</v>
      </c>
      <c r="L1374">
        <v>0</v>
      </c>
    </row>
    <row r="1375" spans="1:12">
      <c r="A1375" t="s">
        <v>14</v>
      </c>
      <c r="B1375" s="1">
        <v>43886</v>
      </c>
      <c r="C1375">
        <v>0</v>
      </c>
      <c r="D1375" s="11">
        <f t="shared" si="105"/>
        <v>0</v>
      </c>
      <c r="E1375" s="11">
        <f t="shared" si="106"/>
        <v>0</v>
      </c>
      <c r="F1375" s="11">
        <f t="shared" si="107"/>
        <v>0</v>
      </c>
      <c r="G1375" s="11">
        <f t="shared" si="108"/>
        <v>0</v>
      </c>
      <c r="H1375" s="11">
        <f t="shared" si="109"/>
        <v>0</v>
      </c>
      <c r="I1375">
        <v>0</v>
      </c>
      <c r="J1375">
        <v>0</v>
      </c>
      <c r="K1375">
        <v>0</v>
      </c>
      <c r="L1375">
        <v>0</v>
      </c>
    </row>
    <row r="1376" spans="1:12">
      <c r="A1376" t="s">
        <v>14</v>
      </c>
      <c r="B1376" s="1">
        <v>43885</v>
      </c>
      <c r="C1376">
        <v>0</v>
      </c>
      <c r="D1376" s="11">
        <f t="shared" si="105"/>
        <v>0</v>
      </c>
      <c r="E1376" s="11">
        <f t="shared" si="106"/>
        <v>0</v>
      </c>
      <c r="F1376" s="11">
        <f t="shared" si="107"/>
        <v>0</v>
      </c>
      <c r="G1376" s="11">
        <f t="shared" si="108"/>
        <v>0</v>
      </c>
      <c r="H1376" s="11">
        <f t="shared" si="109"/>
        <v>0</v>
      </c>
      <c r="I1376">
        <v>0</v>
      </c>
      <c r="J1376">
        <v>0</v>
      </c>
      <c r="K1376">
        <v>0</v>
      </c>
      <c r="L1376">
        <v>0</v>
      </c>
    </row>
    <row r="1377" spans="1:12">
      <c r="A1377" t="s">
        <v>14</v>
      </c>
      <c r="B1377" s="1">
        <v>43884</v>
      </c>
      <c r="C1377">
        <v>0</v>
      </c>
      <c r="D1377" s="11">
        <f t="shared" si="105"/>
        <v>0</v>
      </c>
      <c r="E1377" s="11">
        <f t="shared" si="106"/>
        <v>0</v>
      </c>
      <c r="F1377" s="11">
        <f t="shared" si="107"/>
        <v>0</v>
      </c>
      <c r="G1377" s="11">
        <f t="shared" si="108"/>
        <v>0</v>
      </c>
      <c r="H1377" s="11">
        <f t="shared" si="109"/>
        <v>0</v>
      </c>
      <c r="I1377">
        <v>0</v>
      </c>
      <c r="J1377">
        <v>0</v>
      </c>
      <c r="K1377">
        <v>0</v>
      </c>
      <c r="L1377">
        <v>0</v>
      </c>
    </row>
    <row r="1378" spans="1:12">
      <c r="A1378" t="s">
        <v>14</v>
      </c>
      <c r="B1378" s="1">
        <v>43883</v>
      </c>
      <c r="C1378">
        <v>0</v>
      </c>
      <c r="D1378" s="11">
        <f t="shared" si="105"/>
        <v>0</v>
      </c>
      <c r="E1378" s="11">
        <f t="shared" si="106"/>
        <v>0</v>
      </c>
      <c r="F1378" s="11">
        <f t="shared" si="107"/>
        <v>0</v>
      </c>
      <c r="G1378" s="11">
        <f t="shared" si="108"/>
        <v>0</v>
      </c>
      <c r="H1378" s="11">
        <f t="shared" si="109"/>
        <v>0</v>
      </c>
      <c r="I1378">
        <v>0</v>
      </c>
      <c r="J1378">
        <v>0</v>
      </c>
      <c r="K1378">
        <v>0</v>
      </c>
      <c r="L1378">
        <v>0</v>
      </c>
    </row>
    <row r="1379" spans="1:12">
      <c r="A1379" t="s">
        <v>14</v>
      </c>
      <c r="B1379" s="1">
        <v>43882</v>
      </c>
      <c r="C1379">
        <v>0</v>
      </c>
      <c r="D1379" s="11">
        <f t="shared" si="105"/>
        <v>0</v>
      </c>
      <c r="E1379" s="11">
        <f t="shared" si="106"/>
        <v>0</v>
      </c>
      <c r="F1379" s="11">
        <f t="shared" si="107"/>
        <v>0</v>
      </c>
      <c r="G1379" s="11">
        <f t="shared" si="108"/>
        <v>0</v>
      </c>
      <c r="H1379" s="11">
        <f t="shared" si="109"/>
        <v>0</v>
      </c>
      <c r="I1379">
        <v>0</v>
      </c>
      <c r="J1379">
        <v>0</v>
      </c>
      <c r="K1379">
        <v>0</v>
      </c>
      <c r="L1379">
        <v>0</v>
      </c>
    </row>
    <row r="1380" spans="1:12">
      <c r="A1380" t="s">
        <v>14</v>
      </c>
      <c r="B1380" s="1">
        <v>43881</v>
      </c>
      <c r="C1380">
        <v>0</v>
      </c>
      <c r="D1380" s="11">
        <f t="shared" si="105"/>
        <v>0</v>
      </c>
      <c r="E1380" s="11">
        <f t="shared" si="106"/>
        <v>0</v>
      </c>
      <c r="F1380" s="11">
        <f t="shared" si="107"/>
        <v>0</v>
      </c>
      <c r="G1380" s="11">
        <f t="shared" si="108"/>
        <v>0</v>
      </c>
      <c r="H1380" s="11">
        <f t="shared" si="109"/>
        <v>0</v>
      </c>
      <c r="I1380">
        <v>0</v>
      </c>
      <c r="J1380">
        <v>0</v>
      </c>
      <c r="K1380">
        <v>0</v>
      </c>
      <c r="L1380">
        <v>0</v>
      </c>
    </row>
    <row r="1381" spans="1:12">
      <c r="A1381" t="s">
        <v>14</v>
      </c>
      <c r="B1381" s="1">
        <v>43880</v>
      </c>
      <c r="C1381">
        <v>0</v>
      </c>
      <c r="D1381" s="11">
        <f t="shared" si="105"/>
        <v>0</v>
      </c>
      <c r="E1381" s="11">
        <f t="shared" si="106"/>
        <v>0</v>
      </c>
      <c r="F1381" s="11">
        <f t="shared" si="107"/>
        <v>0</v>
      </c>
      <c r="G1381" s="11">
        <f t="shared" si="108"/>
        <v>0</v>
      </c>
      <c r="H1381" s="11">
        <f t="shared" si="109"/>
        <v>0</v>
      </c>
      <c r="I1381">
        <v>0</v>
      </c>
      <c r="J1381">
        <v>0</v>
      </c>
      <c r="K1381">
        <v>0</v>
      </c>
      <c r="L1381">
        <v>0</v>
      </c>
    </row>
    <row r="1382" spans="1:12">
      <c r="A1382" t="s">
        <v>14</v>
      </c>
      <c r="B1382" s="1">
        <v>43879</v>
      </c>
      <c r="C1382">
        <v>0</v>
      </c>
      <c r="D1382" s="11">
        <f t="shared" si="105"/>
        <v>0</v>
      </c>
      <c r="E1382" s="11">
        <f t="shared" si="106"/>
        <v>0</v>
      </c>
      <c r="F1382" s="11">
        <f t="shared" si="107"/>
        <v>0</v>
      </c>
      <c r="G1382" s="11">
        <f t="shared" si="108"/>
        <v>0</v>
      </c>
      <c r="H1382" s="11">
        <f t="shared" si="109"/>
        <v>0</v>
      </c>
      <c r="I1382">
        <v>0</v>
      </c>
      <c r="J1382">
        <v>0</v>
      </c>
      <c r="K1382">
        <v>0</v>
      </c>
      <c r="L1382">
        <v>0</v>
      </c>
    </row>
    <row r="1383" spans="1:12">
      <c r="A1383" t="s">
        <v>14</v>
      </c>
      <c r="B1383" s="1">
        <v>43878</v>
      </c>
      <c r="C1383">
        <v>0</v>
      </c>
      <c r="D1383" s="11">
        <f t="shared" si="105"/>
        <v>0</v>
      </c>
      <c r="E1383" s="11">
        <f t="shared" si="106"/>
        <v>0</v>
      </c>
      <c r="F1383" s="11">
        <f t="shared" si="107"/>
        <v>0</v>
      </c>
      <c r="G1383" s="11">
        <f t="shared" si="108"/>
        <v>0</v>
      </c>
      <c r="H1383" s="11">
        <f t="shared" si="109"/>
        <v>0</v>
      </c>
      <c r="I1383">
        <v>0</v>
      </c>
      <c r="J1383">
        <v>0</v>
      </c>
      <c r="K1383">
        <v>0</v>
      </c>
      <c r="L1383">
        <v>0</v>
      </c>
    </row>
    <row r="1384" spans="1:12">
      <c r="A1384" t="s">
        <v>14</v>
      </c>
      <c r="B1384" s="1">
        <v>43877</v>
      </c>
      <c r="C1384">
        <v>0</v>
      </c>
      <c r="D1384" s="11">
        <f t="shared" si="105"/>
        <v>0</v>
      </c>
      <c r="E1384" s="11">
        <f t="shared" si="106"/>
        <v>0</v>
      </c>
      <c r="F1384" s="11">
        <f t="shared" si="107"/>
        <v>0</v>
      </c>
      <c r="G1384" s="11">
        <f t="shared" si="108"/>
        <v>0</v>
      </c>
      <c r="H1384" s="11">
        <f t="shared" si="109"/>
        <v>0</v>
      </c>
      <c r="I1384">
        <v>0</v>
      </c>
      <c r="J1384">
        <v>0</v>
      </c>
      <c r="K1384">
        <v>0</v>
      </c>
      <c r="L1384">
        <v>0</v>
      </c>
    </row>
    <row r="1385" spans="1:12">
      <c r="A1385" t="s">
        <v>14</v>
      </c>
      <c r="B1385" s="1">
        <v>43876</v>
      </c>
      <c r="C1385">
        <v>0</v>
      </c>
      <c r="D1385" s="11">
        <f t="shared" si="105"/>
        <v>0</v>
      </c>
      <c r="E1385" s="11">
        <f t="shared" si="106"/>
        <v>0</v>
      </c>
      <c r="F1385" s="11">
        <f t="shared" si="107"/>
        <v>0</v>
      </c>
      <c r="G1385" s="11">
        <f t="shared" si="108"/>
        <v>0</v>
      </c>
      <c r="H1385" s="11">
        <f t="shared" si="109"/>
        <v>0</v>
      </c>
      <c r="I1385">
        <v>0</v>
      </c>
      <c r="J1385">
        <v>0</v>
      </c>
      <c r="K1385">
        <v>0</v>
      </c>
      <c r="L1385">
        <v>0</v>
      </c>
    </row>
    <row r="1386" spans="1:12">
      <c r="A1386" t="s">
        <v>14</v>
      </c>
      <c r="B1386" s="1">
        <v>43875</v>
      </c>
      <c r="C1386">
        <v>0</v>
      </c>
      <c r="D1386" s="11">
        <f t="shared" si="105"/>
        <v>0</v>
      </c>
      <c r="E1386" s="11">
        <f t="shared" si="106"/>
        <v>0</v>
      </c>
      <c r="F1386" s="11">
        <f t="shared" si="107"/>
        <v>0</v>
      </c>
      <c r="G1386" s="11">
        <f t="shared" si="108"/>
        <v>0</v>
      </c>
      <c r="H1386" s="11">
        <f t="shared" si="109"/>
        <v>0</v>
      </c>
      <c r="I1386">
        <v>0</v>
      </c>
      <c r="J1386">
        <v>0</v>
      </c>
      <c r="K1386">
        <v>0</v>
      </c>
      <c r="L1386">
        <v>0</v>
      </c>
    </row>
    <row r="1387" spans="1:12">
      <c r="A1387" t="s">
        <v>14</v>
      </c>
      <c r="B1387" s="1">
        <v>43874</v>
      </c>
      <c r="C1387">
        <v>0</v>
      </c>
      <c r="D1387" s="11">
        <f t="shared" si="105"/>
        <v>0</v>
      </c>
      <c r="E1387" s="11">
        <f t="shared" si="106"/>
        <v>0</v>
      </c>
      <c r="F1387" s="11">
        <f t="shared" si="107"/>
        <v>0</v>
      </c>
      <c r="G1387" s="11">
        <f t="shared" si="108"/>
        <v>0</v>
      </c>
      <c r="H1387" s="11">
        <f t="shared" si="109"/>
        <v>0</v>
      </c>
      <c r="I1387">
        <v>0</v>
      </c>
      <c r="J1387">
        <v>0</v>
      </c>
      <c r="K1387">
        <v>0</v>
      </c>
      <c r="L1387">
        <v>0</v>
      </c>
    </row>
    <row r="1388" spans="1:12">
      <c r="A1388" t="s">
        <v>15</v>
      </c>
      <c r="B1388" s="1">
        <v>43972</v>
      </c>
      <c r="C1388">
        <v>812</v>
      </c>
      <c r="D1388" s="11">
        <f t="shared" si="105"/>
        <v>626.5256857912309</v>
      </c>
      <c r="E1388" s="11">
        <f t="shared" si="106"/>
        <v>117.09163731120012</v>
      </c>
      <c r="F1388" s="11">
        <f t="shared" si="107"/>
        <v>1051.296445921027</v>
      </c>
      <c r="G1388" s="11">
        <f t="shared" si="108"/>
        <v>897.58053611765274</v>
      </c>
      <c r="H1388" s="11">
        <f t="shared" si="109"/>
        <v>889.83377917711573</v>
      </c>
      <c r="I1388">
        <v>529.70000000000005</v>
      </c>
      <c r="J1388">
        <v>2</v>
      </c>
      <c r="K1388">
        <v>2770</v>
      </c>
      <c r="L1388">
        <v>0</v>
      </c>
    </row>
    <row r="1389" spans="1:12">
      <c r="A1389" t="s">
        <v>15</v>
      </c>
      <c r="B1389" s="1">
        <v>43971</v>
      </c>
      <c r="C1389">
        <v>812</v>
      </c>
      <c r="D1389" s="11">
        <f t="shared" si="105"/>
        <v>626.5256857912309</v>
      </c>
      <c r="E1389" s="11">
        <f t="shared" si="106"/>
        <v>117.09163731120012</v>
      </c>
      <c r="F1389" s="11">
        <f t="shared" si="107"/>
        <v>1051.296445921027</v>
      </c>
      <c r="G1389" s="11">
        <f t="shared" si="108"/>
        <v>897.58053611765274</v>
      </c>
      <c r="H1389" s="11">
        <f t="shared" si="109"/>
        <v>889.83377917711573</v>
      </c>
      <c r="I1389">
        <v>529.70000000000005</v>
      </c>
      <c r="J1389">
        <v>8</v>
      </c>
      <c r="K1389">
        <v>2768</v>
      </c>
      <c r="L1389">
        <v>0</v>
      </c>
    </row>
    <row r="1390" spans="1:12">
      <c r="A1390" t="s">
        <v>15</v>
      </c>
      <c r="B1390" s="1">
        <v>43970</v>
      </c>
      <c r="C1390">
        <v>812</v>
      </c>
      <c r="D1390" s="11">
        <f t="shared" si="105"/>
        <v>626.37851038935378</v>
      </c>
      <c r="E1390" s="11">
        <f t="shared" si="106"/>
        <v>117.06413164117164</v>
      </c>
      <c r="F1390" s="11">
        <f t="shared" si="107"/>
        <v>1051.0494888042967</v>
      </c>
      <c r="G1390" s="11">
        <f t="shared" si="108"/>
        <v>897.36968797668078</v>
      </c>
      <c r="H1390" s="11">
        <f t="shared" si="109"/>
        <v>889.62475080521608</v>
      </c>
      <c r="I1390">
        <v>529.70000000000005</v>
      </c>
      <c r="J1390">
        <v>51</v>
      </c>
      <c r="K1390">
        <v>2760</v>
      </c>
      <c r="L1390">
        <v>2</v>
      </c>
    </row>
    <row r="1391" spans="1:12">
      <c r="A1391" t="s">
        <v>15</v>
      </c>
      <c r="B1391" s="1">
        <v>43969</v>
      </c>
      <c r="C1391">
        <v>810</v>
      </c>
      <c r="D1391" s="11">
        <f t="shared" si="105"/>
        <v>622.94441767888577</v>
      </c>
      <c r="E1391" s="11">
        <f t="shared" si="106"/>
        <v>116.42233267384066</v>
      </c>
      <c r="F1391" s="11">
        <f t="shared" si="107"/>
        <v>1045.2871560805888</v>
      </c>
      <c r="G1391" s="11">
        <f t="shared" si="108"/>
        <v>892.44989802066823</v>
      </c>
      <c r="H1391" s="11">
        <f t="shared" si="109"/>
        <v>884.74742212755586</v>
      </c>
      <c r="I1391">
        <v>528.4</v>
      </c>
      <c r="J1391">
        <v>59</v>
      </c>
      <c r="K1391">
        <v>2709</v>
      </c>
      <c r="L1391">
        <v>5</v>
      </c>
    </row>
    <row r="1392" spans="1:12">
      <c r="A1392" t="s">
        <v>15</v>
      </c>
      <c r="B1392" s="1">
        <v>43968</v>
      </c>
      <c r="C1392">
        <v>805</v>
      </c>
      <c r="D1392" s="11">
        <f t="shared" si="105"/>
        <v>615.63470605231828</v>
      </c>
      <c r="E1392" s="11">
        <f t="shared" si="106"/>
        <v>115.05621772909328</v>
      </c>
      <c r="F1392" s="11">
        <f t="shared" si="107"/>
        <v>1033.0216192829823</v>
      </c>
      <c r="G1392" s="11">
        <f t="shared" si="108"/>
        <v>881.97777368572736</v>
      </c>
      <c r="H1392" s="11">
        <f t="shared" si="109"/>
        <v>874.36567965653637</v>
      </c>
      <c r="I1392">
        <v>525.1</v>
      </c>
      <c r="J1392">
        <v>24</v>
      </c>
      <c r="K1392">
        <v>2650</v>
      </c>
      <c r="L1392">
        <v>0</v>
      </c>
    </row>
    <row r="1393" spans="1:12">
      <c r="A1393" t="s">
        <v>15</v>
      </c>
      <c r="B1393" s="1">
        <v>43967</v>
      </c>
      <c r="C1393">
        <v>805</v>
      </c>
      <c r="D1393" s="11">
        <f t="shared" si="105"/>
        <v>610.18921618286197</v>
      </c>
      <c r="E1393" s="11">
        <f t="shared" si="106"/>
        <v>114.03850793803986</v>
      </c>
      <c r="F1393" s="11">
        <f t="shared" si="107"/>
        <v>1023.8842059639601</v>
      </c>
      <c r="G1393" s="11">
        <f t="shared" si="108"/>
        <v>874.17639246976466</v>
      </c>
      <c r="H1393" s="11">
        <f t="shared" si="109"/>
        <v>866.63162989624664</v>
      </c>
      <c r="I1393">
        <v>525.1</v>
      </c>
      <c r="J1393">
        <v>26</v>
      </c>
      <c r="K1393">
        <v>2626</v>
      </c>
      <c r="L1393">
        <v>2</v>
      </c>
    </row>
    <row r="1394" spans="1:12">
      <c r="A1394" t="s">
        <v>15</v>
      </c>
      <c r="B1394" s="1">
        <v>43966</v>
      </c>
      <c r="C1394">
        <v>803</v>
      </c>
      <c r="D1394" s="11">
        <f t="shared" si="105"/>
        <v>602.53609528524771</v>
      </c>
      <c r="E1394" s="11">
        <f t="shared" si="106"/>
        <v>112.60821309655938</v>
      </c>
      <c r="F1394" s="11">
        <f t="shared" si="107"/>
        <v>1011.0424358939828</v>
      </c>
      <c r="G1394" s="11">
        <f t="shared" si="108"/>
        <v>863.21228913922243</v>
      </c>
      <c r="H1394" s="11">
        <f t="shared" si="109"/>
        <v>855.76215455746114</v>
      </c>
      <c r="I1394">
        <v>523.80000000000007</v>
      </c>
      <c r="J1394">
        <v>35</v>
      </c>
      <c r="K1394">
        <v>2600</v>
      </c>
      <c r="L1394">
        <v>2</v>
      </c>
    </row>
    <row r="1395" spans="1:12">
      <c r="A1395" t="s">
        <v>15</v>
      </c>
      <c r="B1395" s="1">
        <v>43965</v>
      </c>
      <c r="C1395">
        <v>801</v>
      </c>
      <c r="D1395" s="11">
        <f t="shared" si="105"/>
        <v>594.04898044366257</v>
      </c>
      <c r="E1395" s="11">
        <f t="shared" si="106"/>
        <v>111.02205279158423</v>
      </c>
      <c r="F1395" s="11">
        <f t="shared" si="107"/>
        <v>996.80124216253353</v>
      </c>
      <c r="G1395" s="11">
        <f t="shared" si="108"/>
        <v>851.05337967650587</v>
      </c>
      <c r="H1395" s="11">
        <f t="shared" si="109"/>
        <v>843.70818511124378</v>
      </c>
      <c r="I1395">
        <v>522.5</v>
      </c>
      <c r="J1395">
        <v>39</v>
      </c>
      <c r="K1395">
        <v>2565</v>
      </c>
      <c r="L1395">
        <v>2</v>
      </c>
    </row>
    <row r="1396" spans="1:12">
      <c r="A1396" t="s">
        <v>15</v>
      </c>
      <c r="B1396" s="1">
        <v>43964</v>
      </c>
      <c r="C1396">
        <v>799</v>
      </c>
      <c r="D1396" s="11">
        <f t="shared" si="105"/>
        <v>588.16196436857467</v>
      </c>
      <c r="E1396" s="11">
        <f t="shared" si="106"/>
        <v>109.9218259904454</v>
      </c>
      <c r="F1396" s="11">
        <f t="shared" si="107"/>
        <v>986.92295749332027</v>
      </c>
      <c r="G1396" s="11">
        <f t="shared" si="108"/>
        <v>842.61945403762729</v>
      </c>
      <c r="H1396" s="11">
        <f t="shared" si="109"/>
        <v>835.34705023525498</v>
      </c>
      <c r="I1396">
        <v>521.20000000000005</v>
      </c>
      <c r="J1396">
        <v>50</v>
      </c>
      <c r="K1396">
        <v>2526</v>
      </c>
      <c r="L1396">
        <v>3</v>
      </c>
    </row>
    <row r="1397" spans="1:12">
      <c r="A1397" t="s">
        <v>15</v>
      </c>
      <c r="B1397" s="1">
        <v>43963</v>
      </c>
      <c r="C1397">
        <v>796</v>
      </c>
      <c r="D1397" s="11">
        <f t="shared" si="105"/>
        <v>581.39189588222359</v>
      </c>
      <c r="E1397" s="11">
        <f t="shared" si="106"/>
        <v>108.65656516913575</v>
      </c>
      <c r="F1397" s="11">
        <f t="shared" si="107"/>
        <v>975.56293012372498</v>
      </c>
      <c r="G1397" s="11">
        <f t="shared" si="108"/>
        <v>832.92043955291695</v>
      </c>
      <c r="H1397" s="11">
        <f t="shared" si="109"/>
        <v>825.73174512786773</v>
      </c>
      <c r="I1397">
        <v>519.20000000000005</v>
      </c>
      <c r="J1397">
        <v>37</v>
      </c>
      <c r="K1397">
        <v>2476</v>
      </c>
      <c r="L1397">
        <v>1</v>
      </c>
    </row>
    <row r="1398" spans="1:12">
      <c r="A1398" t="s">
        <v>15</v>
      </c>
      <c r="B1398" s="1">
        <v>43962</v>
      </c>
      <c r="C1398">
        <v>795</v>
      </c>
      <c r="D1398" s="11">
        <f t="shared" si="105"/>
        <v>574.67088586316493</v>
      </c>
      <c r="E1398" s="11">
        <f t="shared" si="106"/>
        <v>107.40047290450224</v>
      </c>
      <c r="F1398" s="11">
        <f t="shared" si="107"/>
        <v>964.28522179303968</v>
      </c>
      <c r="G1398" s="11">
        <f t="shared" si="108"/>
        <v>823.29170778186392</v>
      </c>
      <c r="H1398" s="11">
        <f t="shared" si="109"/>
        <v>816.18611614444717</v>
      </c>
      <c r="I1398">
        <v>518.6</v>
      </c>
      <c r="J1398">
        <v>38</v>
      </c>
      <c r="K1398">
        <v>2439</v>
      </c>
      <c r="L1398">
        <v>3</v>
      </c>
    </row>
    <row r="1399" spans="1:12">
      <c r="A1399" t="s">
        <v>15</v>
      </c>
      <c r="B1399" s="1">
        <v>43961</v>
      </c>
      <c r="C1399">
        <v>792</v>
      </c>
      <c r="D1399" s="11">
        <f t="shared" si="105"/>
        <v>566.33094642345702</v>
      </c>
      <c r="E1399" s="11">
        <f t="shared" si="106"/>
        <v>105.84181826955556</v>
      </c>
      <c r="F1399" s="11">
        <f t="shared" si="107"/>
        <v>950.29098517832085</v>
      </c>
      <c r="G1399" s="11">
        <f t="shared" si="108"/>
        <v>811.3436464601192</v>
      </c>
      <c r="H1399" s="11">
        <f t="shared" si="109"/>
        <v>804.34117507012957</v>
      </c>
      <c r="I1399">
        <v>516.6</v>
      </c>
      <c r="J1399">
        <v>22</v>
      </c>
      <c r="K1399">
        <v>2401</v>
      </c>
      <c r="L1399">
        <v>2</v>
      </c>
    </row>
    <row r="1400" spans="1:12">
      <c r="A1400" t="s">
        <v>15</v>
      </c>
      <c r="B1400" s="1">
        <v>43960</v>
      </c>
      <c r="C1400">
        <v>790</v>
      </c>
      <c r="D1400" s="11">
        <f t="shared" si="105"/>
        <v>561.47415816150954</v>
      </c>
      <c r="E1400" s="11">
        <f t="shared" si="106"/>
        <v>104.93413115861603</v>
      </c>
      <c r="F1400" s="11">
        <f t="shared" si="107"/>
        <v>942.14140032621992</v>
      </c>
      <c r="G1400" s="11">
        <f t="shared" si="108"/>
        <v>804.38565780804436</v>
      </c>
      <c r="H1400" s="11">
        <f t="shared" si="109"/>
        <v>797.44323879743877</v>
      </c>
      <c r="I1400">
        <v>515.30000000000007</v>
      </c>
      <c r="J1400">
        <v>41</v>
      </c>
      <c r="K1400">
        <v>2379</v>
      </c>
      <c r="L1400">
        <v>5</v>
      </c>
    </row>
    <row r="1401" spans="1:12">
      <c r="A1401" t="s">
        <v>15</v>
      </c>
      <c r="B1401" s="1">
        <v>43959</v>
      </c>
      <c r="C1401">
        <v>785</v>
      </c>
      <c r="D1401" s="11">
        <f t="shared" si="105"/>
        <v>555.39090821725199</v>
      </c>
      <c r="E1401" s="11">
        <f t="shared" si="106"/>
        <v>103.79723013077258</v>
      </c>
      <c r="F1401" s="11">
        <f t="shared" si="107"/>
        <v>931.93383950136615</v>
      </c>
      <c r="G1401" s="11">
        <f t="shared" si="108"/>
        <v>795.6706013145365</v>
      </c>
      <c r="H1401" s="11">
        <f t="shared" si="109"/>
        <v>788.80339942558351</v>
      </c>
      <c r="I1401">
        <v>512.1</v>
      </c>
      <c r="J1401">
        <v>95</v>
      </c>
      <c r="K1401">
        <v>2338</v>
      </c>
      <c r="L1401">
        <v>10</v>
      </c>
    </row>
    <row r="1402" spans="1:12">
      <c r="A1402" t="s">
        <v>15</v>
      </c>
      <c r="B1402" s="1">
        <v>43958</v>
      </c>
      <c r="C1402">
        <v>775</v>
      </c>
      <c r="D1402" s="11">
        <f t="shared" si="105"/>
        <v>550.48506148801209</v>
      </c>
      <c r="E1402" s="11">
        <f t="shared" si="106"/>
        <v>102.88037446315688</v>
      </c>
      <c r="F1402" s="11">
        <f t="shared" si="107"/>
        <v>923.70193561035501</v>
      </c>
      <c r="G1402" s="11">
        <f t="shared" si="108"/>
        <v>788.64232994880444</v>
      </c>
      <c r="H1402" s="11">
        <f t="shared" si="109"/>
        <v>781.83578702892612</v>
      </c>
      <c r="I1402">
        <v>505.5</v>
      </c>
      <c r="J1402">
        <v>63</v>
      </c>
      <c r="K1402">
        <v>2243</v>
      </c>
      <c r="L1402">
        <v>11</v>
      </c>
    </row>
    <row r="1403" spans="1:12">
      <c r="A1403" t="s">
        <v>15</v>
      </c>
      <c r="B1403" s="1">
        <v>43957</v>
      </c>
      <c r="C1403">
        <v>764</v>
      </c>
      <c r="D1403" s="11">
        <f t="shared" si="105"/>
        <v>542.39041438476625</v>
      </c>
      <c r="E1403" s="11">
        <f t="shared" si="106"/>
        <v>101.36756261159098</v>
      </c>
      <c r="F1403" s="11">
        <f t="shared" si="107"/>
        <v>910.11929419018668</v>
      </c>
      <c r="G1403" s="11">
        <f t="shared" si="108"/>
        <v>777.04568219534633</v>
      </c>
      <c r="H1403" s="11">
        <f t="shared" si="109"/>
        <v>770.33922657444145</v>
      </c>
      <c r="I1403">
        <v>498.40000000000003</v>
      </c>
      <c r="J1403">
        <v>138</v>
      </c>
      <c r="K1403">
        <v>2180</v>
      </c>
      <c r="L1403">
        <v>19</v>
      </c>
    </row>
    <row r="1404" spans="1:12">
      <c r="A1404" t="s">
        <v>15</v>
      </c>
      <c r="B1404" s="1">
        <v>43956</v>
      </c>
      <c r="C1404">
        <v>745</v>
      </c>
      <c r="D1404" s="11">
        <f t="shared" si="105"/>
        <v>534.29576728152028</v>
      </c>
      <c r="E1404" s="11">
        <f t="shared" si="106"/>
        <v>99.854750760025084</v>
      </c>
      <c r="F1404" s="11">
        <f t="shared" si="107"/>
        <v>896.53665277001846</v>
      </c>
      <c r="G1404" s="11">
        <f t="shared" si="108"/>
        <v>765.44903444188833</v>
      </c>
      <c r="H1404" s="11">
        <f t="shared" si="109"/>
        <v>758.84266611995679</v>
      </c>
      <c r="I1404">
        <v>486</v>
      </c>
      <c r="J1404">
        <v>50</v>
      </c>
      <c r="K1404">
        <v>2042</v>
      </c>
      <c r="L1404">
        <v>7</v>
      </c>
    </row>
    <row r="1405" spans="1:12">
      <c r="A1405" t="s">
        <v>15</v>
      </c>
      <c r="B1405" s="1">
        <v>43955</v>
      </c>
      <c r="C1405">
        <v>738</v>
      </c>
      <c r="D1405" s="11">
        <f t="shared" si="105"/>
        <v>526.49547098202879</v>
      </c>
      <c r="E1405" s="11">
        <f t="shared" si="106"/>
        <v>98.396950248516134</v>
      </c>
      <c r="F1405" s="11">
        <f t="shared" si="107"/>
        <v>883.44792558331073</v>
      </c>
      <c r="G1405" s="11">
        <f t="shared" si="108"/>
        <v>754.27408297037414</v>
      </c>
      <c r="H1405" s="11">
        <f t="shared" si="109"/>
        <v>747.76416240927153</v>
      </c>
      <c r="I1405">
        <v>481.40000000000003</v>
      </c>
      <c r="J1405">
        <v>35</v>
      </c>
      <c r="K1405">
        <v>1992</v>
      </c>
      <c r="L1405">
        <v>6</v>
      </c>
    </row>
    <row r="1406" spans="1:12">
      <c r="A1406" t="s">
        <v>15</v>
      </c>
      <c r="B1406" s="1">
        <v>43954</v>
      </c>
      <c r="C1406">
        <v>732</v>
      </c>
      <c r="D1406" s="11">
        <f t="shared" si="105"/>
        <v>520.21598716860171</v>
      </c>
      <c r="E1406" s="11">
        <f t="shared" si="106"/>
        <v>97.223374993968051</v>
      </c>
      <c r="F1406" s="11">
        <f t="shared" si="107"/>
        <v>872.91108860281656</v>
      </c>
      <c r="G1406" s="11">
        <f t="shared" si="108"/>
        <v>745.277895622237</v>
      </c>
      <c r="H1406" s="11">
        <f t="shared" si="109"/>
        <v>738.84561854155004</v>
      </c>
      <c r="I1406">
        <v>477.5</v>
      </c>
      <c r="J1406">
        <v>23</v>
      </c>
      <c r="K1406">
        <v>1957</v>
      </c>
      <c r="L1406">
        <v>5</v>
      </c>
    </row>
    <row r="1407" spans="1:12">
      <c r="A1407" t="s">
        <v>15</v>
      </c>
      <c r="B1407" s="1">
        <v>43953</v>
      </c>
      <c r="C1407">
        <v>727</v>
      </c>
      <c r="D1407" s="11">
        <f t="shared" si="105"/>
        <v>515.60449124311617</v>
      </c>
      <c r="E1407" s="11">
        <f t="shared" si="106"/>
        <v>96.361530666409308</v>
      </c>
      <c r="F1407" s="11">
        <f t="shared" si="107"/>
        <v>865.17309894526613</v>
      </c>
      <c r="G1407" s="11">
        <f t="shared" si="108"/>
        <v>738.67132053844887</v>
      </c>
      <c r="H1407" s="11">
        <f t="shared" si="109"/>
        <v>732.29606288869206</v>
      </c>
      <c r="I1407">
        <v>474.20000000000005</v>
      </c>
      <c r="J1407">
        <v>57</v>
      </c>
      <c r="K1407">
        <v>1934</v>
      </c>
      <c r="L1407">
        <v>12</v>
      </c>
    </row>
    <row r="1408" spans="1:12">
      <c r="A1408" t="s">
        <v>15</v>
      </c>
      <c r="B1408" s="1">
        <v>43952</v>
      </c>
      <c r="C1408">
        <v>715</v>
      </c>
      <c r="D1408" s="11">
        <f t="shared" si="105"/>
        <v>507.41172720528556</v>
      </c>
      <c r="E1408" s="11">
        <f t="shared" si="106"/>
        <v>94.830381701491092</v>
      </c>
      <c r="F1408" s="11">
        <f t="shared" si="107"/>
        <v>851.4258194472776</v>
      </c>
      <c r="G1408" s="11">
        <f t="shared" si="108"/>
        <v>726.93410735767611</v>
      </c>
      <c r="H1408" s="11">
        <f t="shared" si="109"/>
        <v>720.66015018627422</v>
      </c>
      <c r="I1408">
        <v>466.40000000000003</v>
      </c>
      <c r="J1408">
        <v>49</v>
      </c>
      <c r="K1408">
        <v>1877</v>
      </c>
      <c r="L1408">
        <v>8</v>
      </c>
    </row>
    <row r="1409" spans="1:12">
      <c r="A1409" t="s">
        <v>15</v>
      </c>
      <c r="B1409" s="1">
        <v>43951</v>
      </c>
      <c r="C1409">
        <v>707</v>
      </c>
      <c r="D1409" s="11">
        <f t="shared" si="105"/>
        <v>499.66048937308648</v>
      </c>
      <c r="E1409" s="11">
        <f t="shared" si="106"/>
        <v>93.381749746658301</v>
      </c>
      <c r="F1409" s="11">
        <f t="shared" si="107"/>
        <v>838.41941129948009</v>
      </c>
      <c r="G1409" s="11">
        <f t="shared" si="108"/>
        <v>715.82943859981935</v>
      </c>
      <c r="H1409" s="11">
        <f t="shared" si="109"/>
        <v>709.65132259955556</v>
      </c>
      <c r="I1409">
        <v>461.20000000000005</v>
      </c>
      <c r="J1409">
        <v>50</v>
      </c>
      <c r="K1409">
        <v>1828</v>
      </c>
      <c r="L1409">
        <v>11</v>
      </c>
    </row>
    <row r="1410" spans="1:12">
      <c r="A1410" t="s">
        <v>15</v>
      </c>
      <c r="B1410" s="1">
        <v>43950</v>
      </c>
      <c r="C1410">
        <v>696</v>
      </c>
      <c r="D1410" s="11">
        <f t="shared" ref="D1410:D1473" si="110">SUMIFS(CasesHB,HB,"Wales",SpecDate,B1410)*SUMIFS(Pop,Area,A1410)</f>
        <v>490.2412636529458</v>
      </c>
      <c r="E1410" s="11">
        <f t="shared" ref="E1410:E1473" si="111">SUMIFS(CasesHB,HB,"Wales",SpecDate,B1410)*SUMIFS(AreaKm2,Area,A1410)</f>
        <v>91.621386864836168</v>
      </c>
      <c r="F1410" s="11">
        <f t="shared" ref="F1410:F1473" si="112">SUMIFS(CasesHB,HB,"Wales",SpecDate,B1410)*SUMIFS(PopKm2,Area,A1410)</f>
        <v>822.61415582873883</v>
      </c>
      <c r="G1410" s="11">
        <f t="shared" ref="G1410:G1473" si="113">SUMIFS(CasesHB,HB,"Wales",SpecDate,B1410)*SUMIFS(PopKm2SRT,Area,A1410)</f>
        <v>702.33515757761359</v>
      </c>
      <c r="H1410" s="11">
        <f t="shared" ref="H1410:H1473" si="114">SUMIFS(CasesHB,HB,"Wales",SpecDate,B1410)*SUMIFS(PopSRTKm2,Area,A1410)</f>
        <v>696.27350679797337</v>
      </c>
      <c r="I1410">
        <v>454</v>
      </c>
      <c r="J1410">
        <v>39</v>
      </c>
      <c r="K1410">
        <v>1778</v>
      </c>
      <c r="L1410">
        <v>8</v>
      </c>
    </row>
    <row r="1411" spans="1:12">
      <c r="A1411" t="s">
        <v>15</v>
      </c>
      <c r="B1411" s="1">
        <v>43949</v>
      </c>
      <c r="C1411">
        <v>688</v>
      </c>
      <c r="D1411" s="11">
        <f t="shared" si="110"/>
        <v>482.24473348428472</v>
      </c>
      <c r="E1411" s="11">
        <f t="shared" si="111"/>
        <v>90.126912126622585</v>
      </c>
      <c r="F1411" s="11">
        <f t="shared" si="112"/>
        <v>809.1961524863907</v>
      </c>
      <c r="G1411" s="11">
        <f t="shared" si="113"/>
        <v>690.87907525147023</v>
      </c>
      <c r="H1411" s="11">
        <f t="shared" si="114"/>
        <v>684.91629859142176</v>
      </c>
      <c r="I1411">
        <v>448.8</v>
      </c>
      <c r="J1411">
        <v>32</v>
      </c>
      <c r="K1411">
        <v>1739</v>
      </c>
      <c r="L1411">
        <v>3</v>
      </c>
    </row>
    <row r="1412" spans="1:12">
      <c r="A1412" t="s">
        <v>15</v>
      </c>
      <c r="B1412" s="1">
        <v>43948</v>
      </c>
      <c r="C1412">
        <v>685</v>
      </c>
      <c r="D1412" s="11">
        <f t="shared" si="110"/>
        <v>475.08219725959441</v>
      </c>
      <c r="E1412" s="11">
        <f t="shared" si="111"/>
        <v>88.78830285190368</v>
      </c>
      <c r="F1412" s="11">
        <f t="shared" si="112"/>
        <v>797.1775728055145</v>
      </c>
      <c r="G1412" s="11">
        <f t="shared" si="113"/>
        <v>680.61779905750132</v>
      </c>
      <c r="H1412" s="11">
        <f t="shared" si="114"/>
        <v>674.74358449230203</v>
      </c>
      <c r="I1412">
        <v>446.8</v>
      </c>
      <c r="J1412">
        <v>37</v>
      </c>
      <c r="K1412">
        <v>1707</v>
      </c>
      <c r="L1412">
        <v>5</v>
      </c>
    </row>
    <row r="1413" spans="1:12">
      <c r="A1413" t="s">
        <v>15</v>
      </c>
      <c r="B1413" s="1">
        <v>43947</v>
      </c>
      <c r="C1413">
        <v>680</v>
      </c>
      <c r="D1413" s="11">
        <f t="shared" si="110"/>
        <v>467.03660862364097</v>
      </c>
      <c r="E1413" s="11">
        <f t="shared" si="111"/>
        <v>87.284659557013939</v>
      </c>
      <c r="F1413" s="11">
        <f t="shared" si="112"/>
        <v>783.67725042425627</v>
      </c>
      <c r="G1413" s="11">
        <f t="shared" si="113"/>
        <v>669.09143401770052</v>
      </c>
      <c r="H1413" s="11">
        <f t="shared" si="114"/>
        <v>663.31670016178384</v>
      </c>
      <c r="I1413">
        <v>443.6</v>
      </c>
      <c r="J1413">
        <v>19</v>
      </c>
      <c r="K1413">
        <v>1670</v>
      </c>
      <c r="L1413">
        <v>6</v>
      </c>
    </row>
    <row r="1414" spans="1:12">
      <c r="A1414" t="s">
        <v>15</v>
      </c>
      <c r="B1414" s="1">
        <v>43946</v>
      </c>
      <c r="C1414">
        <v>674</v>
      </c>
      <c r="D1414" s="11">
        <f t="shared" si="110"/>
        <v>461.19865101584543</v>
      </c>
      <c r="E1414" s="11">
        <f t="shared" si="111"/>
        <v>86.193601312551266</v>
      </c>
      <c r="F1414" s="11">
        <f t="shared" si="112"/>
        <v>773.88128479395311</v>
      </c>
      <c r="G1414" s="11">
        <f t="shared" si="113"/>
        <v>660.72779109247926</v>
      </c>
      <c r="H1414" s="11">
        <f t="shared" si="114"/>
        <v>655.02524140976163</v>
      </c>
      <c r="I1414">
        <v>439.70000000000005</v>
      </c>
      <c r="J1414">
        <v>27</v>
      </c>
      <c r="K1414">
        <v>1651</v>
      </c>
      <c r="L1414">
        <v>4</v>
      </c>
    </row>
    <row r="1415" spans="1:12">
      <c r="A1415" t="s">
        <v>15</v>
      </c>
      <c r="B1415" s="1">
        <v>43945</v>
      </c>
      <c r="C1415">
        <v>670</v>
      </c>
      <c r="D1415" s="11">
        <f t="shared" si="110"/>
        <v>454.57575793137153</v>
      </c>
      <c r="E1415" s="11">
        <f t="shared" si="111"/>
        <v>84.955846161270088</v>
      </c>
      <c r="F1415" s="11">
        <f t="shared" si="112"/>
        <v>762.76821454108813</v>
      </c>
      <c r="G1415" s="11">
        <f t="shared" si="113"/>
        <v>651.23962474874088</v>
      </c>
      <c r="H1415" s="11">
        <f t="shared" si="114"/>
        <v>645.61896467427414</v>
      </c>
      <c r="I1415">
        <v>437</v>
      </c>
      <c r="J1415">
        <v>49</v>
      </c>
      <c r="K1415">
        <v>1624</v>
      </c>
      <c r="L1415">
        <v>7</v>
      </c>
    </row>
    <row r="1416" spans="1:12">
      <c r="A1416" t="s">
        <v>15</v>
      </c>
      <c r="B1416" s="1">
        <v>43944</v>
      </c>
      <c r="C1416">
        <v>663</v>
      </c>
      <c r="D1416" s="11">
        <f t="shared" si="110"/>
        <v>444.42065520184491</v>
      </c>
      <c r="E1416" s="11">
        <f t="shared" si="111"/>
        <v>83.057954929305595</v>
      </c>
      <c r="F1416" s="11">
        <f t="shared" si="112"/>
        <v>745.72817348669514</v>
      </c>
      <c r="G1416" s="11">
        <f t="shared" si="113"/>
        <v>636.6911030216753</v>
      </c>
      <c r="H1416" s="11">
        <f t="shared" si="114"/>
        <v>631.19600701319325</v>
      </c>
      <c r="I1416">
        <v>432.5</v>
      </c>
      <c r="J1416">
        <v>30</v>
      </c>
      <c r="K1416">
        <v>1575</v>
      </c>
      <c r="L1416">
        <v>6</v>
      </c>
    </row>
    <row r="1417" spans="1:12">
      <c r="A1417" t="s">
        <v>15</v>
      </c>
      <c r="B1417" s="1">
        <v>43943</v>
      </c>
      <c r="C1417">
        <v>657</v>
      </c>
      <c r="D1417" s="11">
        <f t="shared" si="110"/>
        <v>434.70707867794982</v>
      </c>
      <c r="E1417" s="11">
        <f t="shared" si="111"/>
        <v>81.242580707426526</v>
      </c>
      <c r="F1417" s="11">
        <f t="shared" si="112"/>
        <v>729.42900378249317</v>
      </c>
      <c r="G1417" s="11">
        <f t="shared" si="113"/>
        <v>622.77512571752573</v>
      </c>
      <c r="H1417" s="11">
        <f t="shared" si="114"/>
        <v>617.40013446781165</v>
      </c>
      <c r="I1417">
        <v>428.6</v>
      </c>
      <c r="J1417">
        <v>48</v>
      </c>
      <c r="K1417">
        <v>1545</v>
      </c>
      <c r="L1417">
        <v>10</v>
      </c>
    </row>
    <row r="1418" spans="1:12">
      <c r="A1418" t="s">
        <v>15</v>
      </c>
      <c r="B1418" s="1">
        <v>43942</v>
      </c>
      <c r="C1418">
        <v>647</v>
      </c>
      <c r="D1418" s="11">
        <f t="shared" si="110"/>
        <v>422.39340338755761</v>
      </c>
      <c r="E1418" s="11">
        <f t="shared" si="111"/>
        <v>78.941272981711137</v>
      </c>
      <c r="F1418" s="11">
        <f t="shared" si="112"/>
        <v>708.76692501605532</v>
      </c>
      <c r="G1418" s="11">
        <f t="shared" si="113"/>
        <v>605.13416458953805</v>
      </c>
      <c r="H1418" s="11">
        <f t="shared" si="114"/>
        <v>599.9114273522016</v>
      </c>
      <c r="I1418">
        <v>422</v>
      </c>
      <c r="J1418">
        <v>46</v>
      </c>
      <c r="K1418">
        <v>1497</v>
      </c>
      <c r="L1418">
        <v>17</v>
      </c>
    </row>
    <row r="1419" spans="1:12">
      <c r="A1419" t="s">
        <v>15</v>
      </c>
      <c r="B1419" s="1">
        <v>43941</v>
      </c>
      <c r="C1419">
        <v>630</v>
      </c>
      <c r="D1419" s="11">
        <f t="shared" si="110"/>
        <v>409.98161116258063</v>
      </c>
      <c r="E1419" s="11">
        <f t="shared" si="111"/>
        <v>76.621628142643445</v>
      </c>
      <c r="F1419" s="11">
        <f t="shared" si="112"/>
        <v>687.94020817179728</v>
      </c>
      <c r="G1419" s="11">
        <f t="shared" si="113"/>
        <v>587.35263803423561</v>
      </c>
      <c r="H1419" s="11">
        <f t="shared" si="114"/>
        <v>582.28336798865837</v>
      </c>
      <c r="I1419">
        <v>411</v>
      </c>
      <c r="J1419">
        <v>38</v>
      </c>
      <c r="K1419">
        <v>1451</v>
      </c>
      <c r="L1419">
        <v>10</v>
      </c>
    </row>
    <row r="1420" spans="1:12">
      <c r="A1420" t="s">
        <v>15</v>
      </c>
      <c r="B1420" s="1">
        <v>43940</v>
      </c>
      <c r="C1420">
        <v>620</v>
      </c>
      <c r="D1420" s="11">
        <f t="shared" si="110"/>
        <v>396.49053265717083</v>
      </c>
      <c r="E1420" s="11">
        <f t="shared" si="111"/>
        <v>74.100275056700283</v>
      </c>
      <c r="F1420" s="11">
        <f t="shared" si="112"/>
        <v>665.30247247151669</v>
      </c>
      <c r="G1420" s="11">
        <f t="shared" si="113"/>
        <v>568.02489177847224</v>
      </c>
      <c r="H1420" s="11">
        <f t="shared" si="114"/>
        <v>563.12243389785056</v>
      </c>
      <c r="I1420">
        <v>404.40000000000003</v>
      </c>
      <c r="J1420">
        <v>22</v>
      </c>
      <c r="K1420">
        <v>1413</v>
      </c>
      <c r="L1420">
        <v>4</v>
      </c>
    </row>
    <row r="1421" spans="1:12">
      <c r="A1421" t="s">
        <v>15</v>
      </c>
      <c r="B1421" s="1">
        <v>43939</v>
      </c>
      <c r="C1421">
        <v>616</v>
      </c>
      <c r="D1421" s="11">
        <f t="shared" si="110"/>
        <v>387.75812547912375</v>
      </c>
      <c r="E1421" s="11">
        <f t="shared" si="111"/>
        <v>72.468271968344354</v>
      </c>
      <c r="F1421" s="11">
        <f t="shared" si="112"/>
        <v>650.64968354551695</v>
      </c>
      <c r="G1421" s="11">
        <f t="shared" si="113"/>
        <v>555.51456874746907</v>
      </c>
      <c r="H1421" s="11">
        <f t="shared" si="114"/>
        <v>550.72008383180037</v>
      </c>
      <c r="I1421">
        <v>401.8</v>
      </c>
      <c r="J1421">
        <v>41</v>
      </c>
      <c r="K1421">
        <v>1391</v>
      </c>
      <c r="L1421">
        <v>9</v>
      </c>
    </row>
    <row r="1422" spans="1:12">
      <c r="A1422" t="s">
        <v>15</v>
      </c>
      <c r="B1422" s="1">
        <v>43938</v>
      </c>
      <c r="C1422">
        <v>607</v>
      </c>
      <c r="D1422" s="11">
        <f t="shared" si="110"/>
        <v>375.83691792707071</v>
      </c>
      <c r="E1422" s="11">
        <f t="shared" si="111"/>
        <v>70.240312696038217</v>
      </c>
      <c r="F1422" s="11">
        <f t="shared" si="112"/>
        <v>630.64615709036002</v>
      </c>
      <c r="G1422" s="11">
        <f t="shared" si="113"/>
        <v>538.43586932873995</v>
      </c>
      <c r="H1422" s="11">
        <f t="shared" si="114"/>
        <v>533.7887857079229</v>
      </c>
      <c r="I1422">
        <v>396</v>
      </c>
      <c r="J1422">
        <v>38</v>
      </c>
      <c r="K1422">
        <v>1350</v>
      </c>
      <c r="L1422">
        <v>10</v>
      </c>
    </row>
    <row r="1423" spans="1:12">
      <c r="A1423" t="s">
        <v>15</v>
      </c>
      <c r="B1423" s="1">
        <v>43937</v>
      </c>
      <c r="C1423">
        <v>597</v>
      </c>
      <c r="D1423" s="11">
        <f t="shared" si="110"/>
        <v>360.04009145891814</v>
      </c>
      <c r="E1423" s="11">
        <f t="shared" si="111"/>
        <v>67.288037446315684</v>
      </c>
      <c r="F1423" s="11">
        <f t="shared" si="112"/>
        <v>604.13942656130428</v>
      </c>
      <c r="G1423" s="11">
        <f t="shared" si="113"/>
        <v>515.8048355310824</v>
      </c>
      <c r="H1423" s="11">
        <f t="shared" si="114"/>
        <v>511.35307379068615</v>
      </c>
      <c r="I1423">
        <v>389.40000000000003</v>
      </c>
      <c r="J1423">
        <v>55</v>
      </c>
      <c r="K1423">
        <v>1312</v>
      </c>
      <c r="L1423">
        <v>11</v>
      </c>
    </row>
    <row r="1424" spans="1:12">
      <c r="A1424" t="s">
        <v>15</v>
      </c>
      <c r="B1424" s="1">
        <v>43936</v>
      </c>
      <c r="C1424">
        <v>586</v>
      </c>
      <c r="D1424" s="11">
        <f t="shared" si="110"/>
        <v>342.42810170094685</v>
      </c>
      <c r="E1424" s="11">
        <f t="shared" si="111"/>
        <v>63.996525599575349</v>
      </c>
      <c r="F1424" s="11">
        <f t="shared" si="112"/>
        <v>574.58689159257449</v>
      </c>
      <c r="G1424" s="11">
        <f t="shared" si="113"/>
        <v>490.57334132810399</v>
      </c>
      <c r="H1424" s="11">
        <f t="shared" si="114"/>
        <v>486.33934528668607</v>
      </c>
      <c r="I1424">
        <v>382.3</v>
      </c>
      <c r="J1424">
        <v>37</v>
      </c>
      <c r="K1424">
        <v>1257</v>
      </c>
      <c r="L1424">
        <v>9</v>
      </c>
    </row>
    <row r="1425" spans="1:12">
      <c r="A1425" t="s">
        <v>15</v>
      </c>
      <c r="B1425" s="1">
        <v>43935</v>
      </c>
      <c r="C1425">
        <v>577</v>
      </c>
      <c r="D1425" s="11">
        <f t="shared" si="110"/>
        <v>325.0123458121451</v>
      </c>
      <c r="E1425" s="11">
        <f t="shared" si="111"/>
        <v>60.741687979539641</v>
      </c>
      <c r="F1425" s="11">
        <f t="shared" si="112"/>
        <v>545.3636327794851</v>
      </c>
      <c r="G1425" s="11">
        <f t="shared" si="113"/>
        <v>465.62297797975486</v>
      </c>
      <c r="H1425" s="11">
        <f t="shared" si="114"/>
        <v>461.60432127855233</v>
      </c>
      <c r="I1425">
        <v>376.40000000000003</v>
      </c>
      <c r="J1425">
        <v>34</v>
      </c>
      <c r="K1425">
        <v>1220</v>
      </c>
      <c r="L1425">
        <v>13</v>
      </c>
    </row>
    <row r="1426" spans="1:12">
      <c r="A1426" t="s">
        <v>15</v>
      </c>
      <c r="B1426" s="1">
        <v>43934</v>
      </c>
      <c r="C1426">
        <v>564</v>
      </c>
      <c r="D1426" s="11">
        <f t="shared" si="110"/>
        <v>309.80422095150129</v>
      </c>
      <c r="E1426" s="11">
        <f t="shared" si="111"/>
        <v>57.899435409930994</v>
      </c>
      <c r="F1426" s="11">
        <f t="shared" si="112"/>
        <v>519.84473071735067</v>
      </c>
      <c r="G1426" s="11">
        <f t="shared" si="113"/>
        <v>443.83533674598516</v>
      </c>
      <c r="H1426" s="11">
        <f t="shared" si="114"/>
        <v>440.00472284891441</v>
      </c>
      <c r="I1426">
        <v>367.90000000000003</v>
      </c>
      <c r="J1426">
        <v>24</v>
      </c>
      <c r="K1426">
        <v>1186</v>
      </c>
      <c r="L1426">
        <v>9</v>
      </c>
    </row>
    <row r="1427" spans="1:12">
      <c r="A1427" t="s">
        <v>15</v>
      </c>
      <c r="B1427" s="1">
        <v>43933</v>
      </c>
      <c r="C1427">
        <v>555</v>
      </c>
      <c r="D1427" s="11">
        <f t="shared" si="110"/>
        <v>296.70561018443072</v>
      </c>
      <c r="E1427" s="11">
        <f t="shared" si="111"/>
        <v>55.451430777397093</v>
      </c>
      <c r="F1427" s="11">
        <f t="shared" si="112"/>
        <v>497.86554732835106</v>
      </c>
      <c r="G1427" s="11">
        <f t="shared" si="113"/>
        <v>425.06985219948035</v>
      </c>
      <c r="H1427" s="11">
        <f t="shared" si="114"/>
        <v>421.40119774983918</v>
      </c>
      <c r="I1427">
        <v>362</v>
      </c>
      <c r="J1427">
        <v>18</v>
      </c>
      <c r="K1427">
        <v>1162</v>
      </c>
      <c r="L1427">
        <v>7</v>
      </c>
    </row>
    <row r="1428" spans="1:12">
      <c r="A1428" t="s">
        <v>15</v>
      </c>
      <c r="B1428" s="1">
        <v>43932</v>
      </c>
      <c r="C1428">
        <v>548</v>
      </c>
      <c r="D1428" s="11">
        <f t="shared" si="110"/>
        <v>284.78440263237769</v>
      </c>
      <c r="E1428" s="11">
        <f t="shared" si="111"/>
        <v>53.223471505090963</v>
      </c>
      <c r="F1428" s="11">
        <f t="shared" si="112"/>
        <v>477.86202087319413</v>
      </c>
      <c r="G1428" s="11">
        <f t="shared" si="113"/>
        <v>407.99115278075124</v>
      </c>
      <c r="H1428" s="11">
        <f t="shared" si="114"/>
        <v>404.46989962596172</v>
      </c>
      <c r="I1428">
        <v>357.5</v>
      </c>
      <c r="J1428">
        <v>25</v>
      </c>
      <c r="K1428">
        <v>1144</v>
      </c>
      <c r="L1428">
        <v>10</v>
      </c>
    </row>
    <row r="1429" spans="1:12">
      <c r="A1429" t="s">
        <v>15</v>
      </c>
      <c r="B1429" s="1">
        <v>43931</v>
      </c>
      <c r="C1429">
        <v>538</v>
      </c>
      <c r="D1429" s="11">
        <f t="shared" si="110"/>
        <v>272.8141366130323</v>
      </c>
      <c r="E1429" s="11">
        <f t="shared" si="111"/>
        <v>50.986343676108667</v>
      </c>
      <c r="F1429" s="11">
        <f t="shared" si="112"/>
        <v>457.77617537912704</v>
      </c>
      <c r="G1429" s="11">
        <f t="shared" si="113"/>
        <v>390.8421706483648</v>
      </c>
      <c r="H1429" s="11">
        <f t="shared" si="114"/>
        <v>387.46892537811766</v>
      </c>
      <c r="I1429">
        <v>350.90000000000003</v>
      </c>
      <c r="J1429">
        <v>45</v>
      </c>
      <c r="K1429">
        <v>1119</v>
      </c>
      <c r="L1429">
        <v>18</v>
      </c>
    </row>
    <row r="1430" spans="1:12">
      <c r="A1430" t="s">
        <v>15</v>
      </c>
      <c r="B1430" s="1">
        <v>43930</v>
      </c>
      <c r="C1430">
        <v>520</v>
      </c>
      <c r="D1430" s="11">
        <f t="shared" si="110"/>
        <v>258.0965964253125</v>
      </c>
      <c r="E1430" s="11">
        <f t="shared" si="111"/>
        <v>48.23577667326159</v>
      </c>
      <c r="F1430" s="11">
        <f t="shared" si="112"/>
        <v>433.08046370609372</v>
      </c>
      <c r="G1430" s="11">
        <f t="shared" si="113"/>
        <v>369.75735655116836</v>
      </c>
      <c r="H1430" s="11">
        <f t="shared" si="114"/>
        <v>366.5660881881455</v>
      </c>
      <c r="I1430">
        <v>339.20000000000005</v>
      </c>
      <c r="J1430">
        <v>39</v>
      </c>
      <c r="K1430">
        <v>1074</v>
      </c>
      <c r="L1430">
        <v>17</v>
      </c>
    </row>
    <row r="1431" spans="1:12">
      <c r="A1431" t="s">
        <v>15</v>
      </c>
      <c r="B1431" s="1">
        <v>43929</v>
      </c>
      <c r="C1431">
        <v>503</v>
      </c>
      <c r="D1431" s="11">
        <f t="shared" si="110"/>
        <v>238.9637941812768</v>
      </c>
      <c r="E1431" s="11">
        <f t="shared" si="111"/>
        <v>44.660039569560389</v>
      </c>
      <c r="F1431" s="11">
        <f t="shared" si="112"/>
        <v>400.97603853115049</v>
      </c>
      <c r="G1431" s="11">
        <f t="shared" si="113"/>
        <v>342.34709822481295</v>
      </c>
      <c r="H1431" s="11">
        <f t="shared" si="114"/>
        <v>339.39239984118166</v>
      </c>
      <c r="I1431">
        <v>328.1</v>
      </c>
      <c r="J1431">
        <v>47</v>
      </c>
      <c r="K1431">
        <v>1035</v>
      </c>
      <c r="L1431">
        <v>25</v>
      </c>
    </row>
    <row r="1432" spans="1:12">
      <c r="A1432" t="s">
        <v>15</v>
      </c>
      <c r="B1432" s="1">
        <v>43928</v>
      </c>
      <c r="C1432">
        <v>478</v>
      </c>
      <c r="D1432" s="11">
        <f t="shared" si="110"/>
        <v>220.17440120828786</v>
      </c>
      <c r="E1432" s="11">
        <f t="shared" si="111"/>
        <v>41.14848236259229</v>
      </c>
      <c r="F1432" s="11">
        <f t="shared" si="112"/>
        <v>369.44784662857796</v>
      </c>
      <c r="G1432" s="11">
        <f t="shared" si="113"/>
        <v>315.42881889405885</v>
      </c>
      <c r="H1432" s="11">
        <f t="shared" si="114"/>
        <v>312.70644436198381</v>
      </c>
      <c r="I1432">
        <v>311.8</v>
      </c>
      <c r="J1432">
        <v>39</v>
      </c>
      <c r="K1432">
        <v>988</v>
      </c>
      <c r="L1432">
        <v>23</v>
      </c>
    </row>
    <row r="1433" spans="1:12">
      <c r="A1433" t="s">
        <v>15</v>
      </c>
      <c r="B1433" s="1">
        <v>43927</v>
      </c>
      <c r="C1433">
        <v>455</v>
      </c>
      <c r="D1433" s="11">
        <f t="shared" si="110"/>
        <v>201.72841750634575</v>
      </c>
      <c r="E1433" s="11">
        <f t="shared" si="111"/>
        <v>37.701105052357285</v>
      </c>
      <c r="F1433" s="11">
        <f t="shared" si="112"/>
        <v>338.49588799837625</v>
      </c>
      <c r="G1433" s="11">
        <f t="shared" si="113"/>
        <v>289.00251855890593</v>
      </c>
      <c r="H1433" s="11">
        <f t="shared" si="114"/>
        <v>286.50822175055202</v>
      </c>
      <c r="I1433">
        <v>296.8</v>
      </c>
      <c r="J1433">
        <v>35</v>
      </c>
      <c r="K1433">
        <v>949</v>
      </c>
      <c r="L1433">
        <v>15</v>
      </c>
    </row>
    <row r="1434" spans="1:12">
      <c r="A1434" t="s">
        <v>15</v>
      </c>
      <c r="B1434" s="1">
        <v>43926</v>
      </c>
      <c r="C1434">
        <v>440</v>
      </c>
      <c r="D1434" s="11">
        <f t="shared" si="110"/>
        <v>183.13525840252643</v>
      </c>
      <c r="E1434" s="11">
        <f t="shared" si="111"/>
        <v>34.226222072093805</v>
      </c>
      <c r="F1434" s="11">
        <f t="shared" si="112"/>
        <v>307.29697225144417</v>
      </c>
      <c r="G1434" s="11">
        <f t="shared" si="113"/>
        <v>262.36537008278111</v>
      </c>
      <c r="H1434" s="11">
        <f t="shared" si="114"/>
        <v>260.10097076722053</v>
      </c>
      <c r="I1434">
        <v>287</v>
      </c>
      <c r="J1434">
        <v>13</v>
      </c>
      <c r="K1434">
        <v>914</v>
      </c>
      <c r="L1434">
        <v>4</v>
      </c>
    </row>
    <row r="1435" spans="1:12">
      <c r="A1435" t="s">
        <v>15</v>
      </c>
      <c r="B1435" s="1">
        <v>43925</v>
      </c>
      <c r="C1435">
        <v>436</v>
      </c>
      <c r="D1435" s="11">
        <f t="shared" si="110"/>
        <v>172.2933371309062</v>
      </c>
      <c r="E1435" s="11">
        <f t="shared" si="111"/>
        <v>32.19997104666313</v>
      </c>
      <c r="F1435" s="11">
        <f t="shared" si="112"/>
        <v>289.10446465230967</v>
      </c>
      <c r="G1435" s="11">
        <f t="shared" si="113"/>
        <v>246.83289036451305</v>
      </c>
      <c r="H1435" s="11">
        <f t="shared" si="114"/>
        <v>244.70254737060768</v>
      </c>
      <c r="I1435">
        <v>284.40000000000003</v>
      </c>
      <c r="J1435">
        <v>43</v>
      </c>
      <c r="K1435">
        <v>901</v>
      </c>
      <c r="L1435">
        <v>16</v>
      </c>
    </row>
    <row r="1436" spans="1:12">
      <c r="A1436" t="s">
        <v>15</v>
      </c>
      <c r="B1436" s="1">
        <v>43924</v>
      </c>
      <c r="C1436">
        <v>420</v>
      </c>
      <c r="D1436" s="11">
        <f t="shared" si="110"/>
        <v>158.50790782174201</v>
      </c>
      <c r="E1436" s="11">
        <f t="shared" si="111"/>
        <v>29.623606620663029</v>
      </c>
      <c r="F1436" s="11">
        <f t="shared" si="112"/>
        <v>265.97281471856849</v>
      </c>
      <c r="G1436" s="11">
        <f t="shared" si="113"/>
        <v>227.08344782680572</v>
      </c>
      <c r="H1436" s="11">
        <f t="shared" si="114"/>
        <v>225.12355653600039</v>
      </c>
      <c r="I1436">
        <v>274</v>
      </c>
      <c r="J1436">
        <v>50</v>
      </c>
      <c r="K1436">
        <v>858</v>
      </c>
      <c r="L1436">
        <v>22</v>
      </c>
    </row>
    <row r="1437" spans="1:12">
      <c r="A1437" t="s">
        <v>15</v>
      </c>
      <c r="B1437" s="1">
        <v>43923</v>
      </c>
      <c r="C1437">
        <v>398</v>
      </c>
      <c r="D1437" s="11">
        <f t="shared" si="110"/>
        <v>142.61296441900464</v>
      </c>
      <c r="E1437" s="11">
        <f t="shared" si="111"/>
        <v>26.652994257588187</v>
      </c>
      <c r="F1437" s="11">
        <f t="shared" si="112"/>
        <v>239.30144611169254</v>
      </c>
      <c r="G1437" s="11">
        <f t="shared" si="113"/>
        <v>204.31184860183356</v>
      </c>
      <c r="H1437" s="11">
        <f t="shared" si="114"/>
        <v>202.54849237083044</v>
      </c>
      <c r="I1437">
        <v>259.60000000000002</v>
      </c>
      <c r="J1437">
        <v>49</v>
      </c>
      <c r="K1437">
        <v>808</v>
      </c>
      <c r="L1437">
        <v>28</v>
      </c>
    </row>
    <row r="1438" spans="1:12">
      <c r="A1438" t="s">
        <v>15</v>
      </c>
      <c r="B1438" s="1">
        <v>43922</v>
      </c>
      <c r="C1438">
        <v>370</v>
      </c>
      <c r="D1438" s="11">
        <f t="shared" si="110"/>
        <v>126.2764948106357</v>
      </c>
      <c r="E1438" s="11">
        <f t="shared" si="111"/>
        <v>23.59986488442793</v>
      </c>
      <c r="F1438" s="11">
        <f t="shared" si="112"/>
        <v>211.88920615462561</v>
      </c>
      <c r="G1438" s="11">
        <f t="shared" si="113"/>
        <v>180.90770495394551</v>
      </c>
      <c r="H1438" s="11">
        <f t="shared" si="114"/>
        <v>179.34634308996132</v>
      </c>
      <c r="I1438">
        <v>241.4</v>
      </c>
      <c r="J1438">
        <v>70</v>
      </c>
      <c r="K1438">
        <v>759</v>
      </c>
      <c r="L1438">
        <v>34</v>
      </c>
    </row>
    <row r="1439" spans="1:12">
      <c r="A1439" t="s">
        <v>15</v>
      </c>
      <c r="B1439" s="1">
        <v>43921</v>
      </c>
      <c r="C1439">
        <v>336</v>
      </c>
      <c r="D1439" s="11">
        <f t="shared" si="110"/>
        <v>110.57778527706793</v>
      </c>
      <c r="E1439" s="11">
        <f t="shared" si="111"/>
        <v>20.665926748057714</v>
      </c>
      <c r="F1439" s="11">
        <f t="shared" si="112"/>
        <v>185.5471137033901</v>
      </c>
      <c r="G1439" s="11">
        <f t="shared" si="113"/>
        <v>158.41723658360263</v>
      </c>
      <c r="H1439" s="11">
        <f t="shared" si="114"/>
        <v>157.04998342065767</v>
      </c>
      <c r="I1439">
        <v>219.20000000000002</v>
      </c>
      <c r="J1439">
        <v>51</v>
      </c>
      <c r="K1439">
        <v>689</v>
      </c>
      <c r="L1439">
        <v>27</v>
      </c>
    </row>
    <row r="1440" spans="1:12">
      <c r="A1440" t="s">
        <v>15</v>
      </c>
      <c r="B1440" s="1">
        <v>43920</v>
      </c>
      <c r="C1440">
        <v>309</v>
      </c>
      <c r="D1440" s="11">
        <f t="shared" si="110"/>
        <v>97.282940640827732</v>
      </c>
      <c r="E1440" s="11">
        <f t="shared" si="111"/>
        <v>18.181247888819186</v>
      </c>
      <c r="F1440" s="11">
        <f t="shared" si="112"/>
        <v>163.23865415875002</v>
      </c>
      <c r="G1440" s="11">
        <f t="shared" si="113"/>
        <v>139.37062118246851</v>
      </c>
      <c r="H1440" s="11">
        <f t="shared" si="114"/>
        <v>138.16775382571612</v>
      </c>
      <c r="I1440">
        <v>201.60000000000002</v>
      </c>
      <c r="J1440">
        <v>51</v>
      </c>
      <c r="K1440">
        <v>638</v>
      </c>
      <c r="L1440">
        <v>32</v>
      </c>
    </row>
    <row r="1441" spans="1:12">
      <c r="A1441" t="s">
        <v>15</v>
      </c>
      <c r="B1441" s="1">
        <v>43919</v>
      </c>
      <c r="C1441">
        <v>277</v>
      </c>
      <c r="D1441" s="11">
        <f t="shared" si="110"/>
        <v>80.897412565166377</v>
      </c>
      <c r="E1441" s="11">
        <f t="shared" si="111"/>
        <v>15.118949958982773</v>
      </c>
      <c r="F1441" s="11">
        <f t="shared" si="112"/>
        <v>135.74409516277296</v>
      </c>
      <c r="G1441" s="11">
        <f t="shared" si="113"/>
        <v>115.89619482092313</v>
      </c>
      <c r="H1441" s="11">
        <f t="shared" si="114"/>
        <v>114.89592842088042</v>
      </c>
      <c r="I1441">
        <v>180.70000000000002</v>
      </c>
      <c r="J1441">
        <v>43</v>
      </c>
      <c r="K1441">
        <v>587</v>
      </c>
      <c r="L1441">
        <v>22</v>
      </c>
    </row>
    <row r="1442" spans="1:12">
      <c r="A1442" t="s">
        <v>15</v>
      </c>
      <c r="B1442" s="1">
        <v>43918</v>
      </c>
      <c r="C1442">
        <v>255</v>
      </c>
      <c r="D1442" s="11">
        <f t="shared" si="110"/>
        <v>73.244291667552091</v>
      </c>
      <c r="E1442" s="11">
        <f t="shared" si="111"/>
        <v>13.688655117502291</v>
      </c>
      <c r="F1442" s="11">
        <f t="shared" si="112"/>
        <v>122.90232509279566</v>
      </c>
      <c r="G1442" s="11">
        <f t="shared" si="113"/>
        <v>104.93209149038098</v>
      </c>
      <c r="H1442" s="11">
        <f t="shared" si="114"/>
        <v>104.02645308209489</v>
      </c>
      <c r="I1442">
        <v>166.3</v>
      </c>
      <c r="J1442">
        <v>44</v>
      </c>
      <c r="K1442">
        <v>544</v>
      </c>
      <c r="L1442">
        <v>25</v>
      </c>
    </row>
    <row r="1443" spans="1:12">
      <c r="A1443" t="s">
        <v>15</v>
      </c>
      <c r="B1443" s="1">
        <v>43917</v>
      </c>
      <c r="C1443">
        <v>230</v>
      </c>
      <c r="D1443" s="11">
        <f t="shared" si="110"/>
        <v>65.100586097013817</v>
      </c>
      <c r="E1443" s="11">
        <f t="shared" si="111"/>
        <v>12.166674709260242</v>
      </c>
      <c r="F1443" s="11">
        <f t="shared" si="112"/>
        <v>109.23736463371723</v>
      </c>
      <c r="G1443" s="11">
        <f t="shared" si="113"/>
        <v>93.265161023265605</v>
      </c>
      <c r="H1443" s="11">
        <f t="shared" si="114"/>
        <v>92.460216503643622</v>
      </c>
      <c r="I1443">
        <v>150</v>
      </c>
      <c r="J1443">
        <v>43</v>
      </c>
      <c r="K1443">
        <v>500</v>
      </c>
      <c r="L1443">
        <v>15</v>
      </c>
    </row>
    <row r="1444" spans="1:12">
      <c r="A1444" t="s">
        <v>15</v>
      </c>
      <c r="B1444" s="1">
        <v>43916</v>
      </c>
      <c r="C1444">
        <v>215</v>
      </c>
      <c r="D1444" s="11">
        <f t="shared" si="110"/>
        <v>56.024769647919953</v>
      </c>
      <c r="E1444" s="11">
        <f t="shared" si="111"/>
        <v>10.470491724171211</v>
      </c>
      <c r="F1444" s="11">
        <f t="shared" si="112"/>
        <v>94.008342435346705</v>
      </c>
      <c r="G1444" s="11">
        <f t="shared" si="113"/>
        <v>80.262858996661137</v>
      </c>
      <c r="H1444" s="11">
        <f t="shared" si="114"/>
        <v>79.570133569827433</v>
      </c>
      <c r="I1444">
        <v>140.20000000000002</v>
      </c>
      <c r="J1444">
        <v>48</v>
      </c>
      <c r="K1444">
        <v>457</v>
      </c>
      <c r="L1444">
        <v>24</v>
      </c>
    </row>
    <row r="1445" spans="1:12">
      <c r="A1445" t="s">
        <v>15</v>
      </c>
      <c r="B1445" s="1">
        <v>43915</v>
      </c>
      <c r="C1445">
        <v>191</v>
      </c>
      <c r="D1445" s="11">
        <f t="shared" si="110"/>
        <v>47.488596339042481</v>
      </c>
      <c r="E1445" s="11">
        <f t="shared" si="111"/>
        <v>8.8751628625199057</v>
      </c>
      <c r="F1445" s="11">
        <f t="shared" si="112"/>
        <v>79.684829664987404</v>
      </c>
      <c r="G1445" s="11">
        <f t="shared" si="113"/>
        <v>68.033666820287195</v>
      </c>
      <c r="H1445" s="11">
        <f t="shared" si="114"/>
        <v>67.446487999643566</v>
      </c>
      <c r="I1445">
        <v>124.60000000000001</v>
      </c>
      <c r="J1445">
        <v>67</v>
      </c>
      <c r="K1445">
        <v>409</v>
      </c>
      <c r="L1445">
        <v>37</v>
      </c>
    </row>
    <row r="1446" spans="1:12">
      <c r="A1446" t="s">
        <v>15</v>
      </c>
      <c r="B1446" s="1">
        <v>43914</v>
      </c>
      <c r="C1446">
        <v>154</v>
      </c>
      <c r="D1446" s="11">
        <f t="shared" si="110"/>
        <v>38.510896824533418</v>
      </c>
      <c r="E1446" s="11">
        <f t="shared" si="111"/>
        <v>7.1973169907831878</v>
      </c>
      <c r="F1446" s="11">
        <f t="shared" si="112"/>
        <v>64.620445544437104</v>
      </c>
      <c r="G1446" s="11">
        <f t="shared" si="113"/>
        <v>55.171930220997368</v>
      </c>
      <c r="H1446" s="11">
        <f t="shared" si="114"/>
        <v>54.695757313760545</v>
      </c>
      <c r="I1446">
        <v>100.5</v>
      </c>
      <c r="J1446">
        <v>50</v>
      </c>
      <c r="K1446">
        <v>342</v>
      </c>
      <c r="L1446">
        <v>22</v>
      </c>
    </row>
    <row r="1447" spans="1:12">
      <c r="A1447" t="s">
        <v>15</v>
      </c>
      <c r="B1447" s="1">
        <v>43913</v>
      </c>
      <c r="C1447">
        <v>132</v>
      </c>
      <c r="D1447" s="11">
        <f t="shared" si="110"/>
        <v>31.888003740059517</v>
      </c>
      <c r="E1447" s="11">
        <f t="shared" si="111"/>
        <v>5.9595618395020029</v>
      </c>
      <c r="F1447" s="11">
        <f t="shared" si="112"/>
        <v>53.507375291572124</v>
      </c>
      <c r="G1447" s="11">
        <f t="shared" si="113"/>
        <v>45.683763877258968</v>
      </c>
      <c r="H1447" s="11">
        <f t="shared" si="114"/>
        <v>45.289480578273057</v>
      </c>
      <c r="I1447">
        <v>86.100000000000009</v>
      </c>
      <c r="J1447">
        <v>40</v>
      </c>
      <c r="K1447">
        <v>292</v>
      </c>
      <c r="L1447">
        <v>26</v>
      </c>
    </row>
    <row r="1448" spans="1:12">
      <c r="A1448" t="s">
        <v>15</v>
      </c>
      <c r="B1448" s="1">
        <v>43912</v>
      </c>
      <c r="C1448">
        <v>106</v>
      </c>
      <c r="D1448" s="11">
        <f t="shared" si="110"/>
        <v>25.510402992047613</v>
      </c>
      <c r="E1448" s="11">
        <f t="shared" si="111"/>
        <v>4.7676494716016018</v>
      </c>
      <c r="F1448" s="11">
        <f t="shared" si="112"/>
        <v>42.805900233257695</v>
      </c>
      <c r="G1448" s="11">
        <f t="shared" si="113"/>
        <v>36.547011101807172</v>
      </c>
      <c r="H1448" s="11">
        <f t="shared" si="114"/>
        <v>36.23158446261845</v>
      </c>
      <c r="I1448">
        <v>69.100000000000009</v>
      </c>
      <c r="J1448">
        <v>31</v>
      </c>
      <c r="K1448">
        <v>252</v>
      </c>
      <c r="L1448">
        <v>15</v>
      </c>
    </row>
    <row r="1449" spans="1:12">
      <c r="A1449" t="s">
        <v>15</v>
      </c>
      <c r="B1449" s="1">
        <v>43911</v>
      </c>
      <c r="C1449">
        <v>91</v>
      </c>
      <c r="D1449" s="11">
        <f t="shared" si="110"/>
        <v>21.781959477825271</v>
      </c>
      <c r="E1449" s="11">
        <f t="shared" si="111"/>
        <v>4.0708391642136759</v>
      </c>
      <c r="F1449" s="11">
        <f t="shared" si="112"/>
        <v>36.549653276089266</v>
      </c>
      <c r="G1449" s="11">
        <f t="shared" si="113"/>
        <v>31.205524863850741</v>
      </c>
      <c r="H1449" s="11">
        <f t="shared" si="114"/>
        <v>30.936199041158829</v>
      </c>
      <c r="I1449">
        <v>59.400000000000006</v>
      </c>
      <c r="J1449">
        <v>40</v>
      </c>
      <c r="K1449">
        <v>221</v>
      </c>
      <c r="L1449">
        <v>16</v>
      </c>
    </row>
    <row r="1450" spans="1:12">
      <c r="A1450" t="s">
        <v>15</v>
      </c>
      <c r="B1450" s="1">
        <v>43910</v>
      </c>
      <c r="C1450">
        <v>75</v>
      </c>
      <c r="D1450" s="11">
        <f t="shared" si="110"/>
        <v>18.102574430895327</v>
      </c>
      <c r="E1450" s="11">
        <f t="shared" si="111"/>
        <v>3.3831974135019061</v>
      </c>
      <c r="F1450" s="11">
        <f t="shared" si="112"/>
        <v>30.375725357830945</v>
      </c>
      <c r="G1450" s="11">
        <f t="shared" si="113"/>
        <v>25.934321339551627</v>
      </c>
      <c r="H1450" s="11">
        <f t="shared" si="114"/>
        <v>25.710489743665782</v>
      </c>
      <c r="I1450">
        <v>48.900000000000006</v>
      </c>
      <c r="J1450">
        <v>43</v>
      </c>
      <c r="K1450">
        <v>181</v>
      </c>
      <c r="L1450">
        <v>18</v>
      </c>
    </row>
    <row r="1451" spans="1:12">
      <c r="A1451" t="s">
        <v>15</v>
      </c>
      <c r="B1451" s="1">
        <v>43909</v>
      </c>
      <c r="C1451">
        <v>57</v>
      </c>
      <c r="D1451" s="11">
        <f t="shared" si="110"/>
        <v>14.57036478584258</v>
      </c>
      <c r="E1451" s="11">
        <f t="shared" si="111"/>
        <v>2.7230613328186073</v>
      </c>
      <c r="F1451" s="11">
        <f t="shared" si="112"/>
        <v>24.448754556302955</v>
      </c>
      <c r="G1451" s="11">
        <f t="shared" si="113"/>
        <v>20.873965956224481</v>
      </c>
      <c r="H1451" s="11">
        <f t="shared" si="114"/>
        <v>20.693808818072458</v>
      </c>
      <c r="I1451">
        <v>37.200000000000003</v>
      </c>
      <c r="J1451">
        <v>29</v>
      </c>
      <c r="K1451">
        <v>138</v>
      </c>
      <c r="L1451">
        <v>8</v>
      </c>
    </row>
    <row r="1452" spans="1:12">
      <c r="A1452" t="s">
        <v>15</v>
      </c>
      <c r="B1452" s="1">
        <v>43908</v>
      </c>
      <c r="C1452">
        <v>49</v>
      </c>
      <c r="D1452" s="11">
        <f t="shared" si="110"/>
        <v>11.626856748298625</v>
      </c>
      <c r="E1452" s="11">
        <f t="shared" si="111"/>
        <v>2.1729479322491918</v>
      </c>
      <c r="F1452" s="11">
        <f t="shared" si="112"/>
        <v>19.509612221696297</v>
      </c>
      <c r="G1452" s="11">
        <f t="shared" si="113"/>
        <v>16.657003136785193</v>
      </c>
      <c r="H1452" s="11">
        <f t="shared" si="114"/>
        <v>16.513241380078025</v>
      </c>
      <c r="I1452">
        <v>32</v>
      </c>
      <c r="J1452">
        <v>17</v>
      </c>
      <c r="K1452">
        <v>109</v>
      </c>
      <c r="L1452">
        <v>6</v>
      </c>
    </row>
    <row r="1453" spans="1:12">
      <c r="A1453" t="s">
        <v>15</v>
      </c>
      <c r="B1453" s="1">
        <v>43907</v>
      </c>
      <c r="C1453">
        <v>43</v>
      </c>
      <c r="D1453" s="11">
        <f t="shared" si="110"/>
        <v>9.9098103930646495</v>
      </c>
      <c r="E1453" s="11">
        <f t="shared" si="111"/>
        <v>1.8520484485836992</v>
      </c>
      <c r="F1453" s="11">
        <f t="shared" si="112"/>
        <v>16.628445859842412</v>
      </c>
      <c r="G1453" s="11">
        <f t="shared" si="113"/>
        <v>14.19710815877894</v>
      </c>
      <c r="H1453" s="11">
        <f t="shared" si="114"/>
        <v>14.074577041247936</v>
      </c>
      <c r="I1453">
        <v>28</v>
      </c>
      <c r="J1453">
        <v>57</v>
      </c>
      <c r="K1453">
        <v>92</v>
      </c>
      <c r="L1453">
        <v>11</v>
      </c>
    </row>
    <row r="1454" spans="1:12">
      <c r="A1454" t="s">
        <v>15</v>
      </c>
      <c r="B1454" s="1">
        <v>43906</v>
      </c>
      <c r="C1454">
        <v>32</v>
      </c>
      <c r="D1454" s="11">
        <f t="shared" si="110"/>
        <v>8.0946471032458778</v>
      </c>
      <c r="E1454" s="11">
        <f t="shared" si="111"/>
        <v>1.512811851565893</v>
      </c>
      <c r="F1454" s="11">
        <f t="shared" si="112"/>
        <v>13.582641420168308</v>
      </c>
      <c r="G1454" s="11">
        <f t="shared" si="113"/>
        <v>11.596647753458045</v>
      </c>
      <c r="H1454" s="11">
        <f t="shared" si="114"/>
        <v>11.496560454484699</v>
      </c>
      <c r="I1454">
        <v>20.900000000000002</v>
      </c>
      <c r="J1454">
        <v>12</v>
      </c>
      <c r="K1454">
        <v>35</v>
      </c>
      <c r="L1454">
        <v>11</v>
      </c>
    </row>
    <row r="1455" spans="1:12">
      <c r="A1455" t="s">
        <v>15</v>
      </c>
      <c r="B1455" s="1">
        <v>43905</v>
      </c>
      <c r="C1455">
        <v>21</v>
      </c>
      <c r="D1455" s="11">
        <f t="shared" si="110"/>
        <v>6.4266592153043032</v>
      </c>
      <c r="E1455" s="11">
        <f t="shared" si="111"/>
        <v>1.2010809245765575</v>
      </c>
      <c r="F1455" s="11">
        <f t="shared" si="112"/>
        <v>10.783794097224535</v>
      </c>
      <c r="G1455" s="11">
        <f t="shared" si="113"/>
        <v>9.2070354891091153</v>
      </c>
      <c r="H1455" s="11">
        <f t="shared" si="114"/>
        <v>9.1275722396211858</v>
      </c>
      <c r="I1455">
        <v>13.700000000000001</v>
      </c>
      <c r="J1455">
        <v>12</v>
      </c>
      <c r="K1455">
        <v>23</v>
      </c>
      <c r="L1455">
        <v>12</v>
      </c>
    </row>
    <row r="1456" spans="1:12">
      <c r="A1456" t="s">
        <v>15</v>
      </c>
      <c r="B1456" s="1">
        <v>43904</v>
      </c>
      <c r="C1456">
        <v>9</v>
      </c>
      <c r="D1456" s="11">
        <f t="shared" si="110"/>
        <v>5.0039636638247247</v>
      </c>
      <c r="E1456" s="11">
        <f t="shared" si="111"/>
        <v>0.93519278096800651</v>
      </c>
      <c r="F1456" s="11">
        <f t="shared" si="112"/>
        <v>8.3965419688313183</v>
      </c>
      <c r="G1456" s="11">
        <f t="shared" si="113"/>
        <v>7.1688367930467916</v>
      </c>
      <c r="H1456" s="11">
        <f t="shared" si="114"/>
        <v>7.1069646445905414</v>
      </c>
      <c r="I1456">
        <v>5.9</v>
      </c>
      <c r="J1456">
        <v>4</v>
      </c>
      <c r="K1456">
        <v>11</v>
      </c>
      <c r="L1456">
        <v>4</v>
      </c>
    </row>
    <row r="1457" spans="1:12">
      <c r="A1457" t="s">
        <v>15</v>
      </c>
      <c r="B1457" s="1">
        <v>43903</v>
      </c>
      <c r="C1457">
        <v>5</v>
      </c>
      <c r="D1457" s="11">
        <f t="shared" si="110"/>
        <v>4.0718527852691384</v>
      </c>
      <c r="E1457" s="11">
        <f t="shared" si="111"/>
        <v>0.76099020412102492</v>
      </c>
      <c r="F1457" s="11">
        <f t="shared" si="112"/>
        <v>6.8324802295392093</v>
      </c>
      <c r="G1457" s="11">
        <f t="shared" si="113"/>
        <v>5.8334652335576829</v>
      </c>
      <c r="H1457" s="11">
        <f t="shared" si="114"/>
        <v>5.7831182892256372</v>
      </c>
      <c r="I1457">
        <v>3.3000000000000003</v>
      </c>
      <c r="J1457">
        <v>5</v>
      </c>
      <c r="K1457">
        <v>7</v>
      </c>
      <c r="L1457">
        <v>4</v>
      </c>
    </row>
    <row r="1458" spans="1:12">
      <c r="A1458" t="s">
        <v>15</v>
      </c>
      <c r="B1458" s="1">
        <v>43902</v>
      </c>
      <c r="C1458">
        <v>1</v>
      </c>
      <c r="D1458" s="11">
        <f t="shared" si="110"/>
        <v>2.7472741683743584</v>
      </c>
      <c r="E1458" s="11">
        <f t="shared" si="111"/>
        <v>0.51343917386478788</v>
      </c>
      <c r="F1458" s="11">
        <f t="shared" si="112"/>
        <v>4.6098661789662136</v>
      </c>
      <c r="G1458" s="11">
        <f t="shared" si="113"/>
        <v>3.9358319648100033</v>
      </c>
      <c r="H1458" s="11">
        <f t="shared" si="114"/>
        <v>3.9018629421281403</v>
      </c>
      <c r="I1458">
        <v>0.70000000000000007</v>
      </c>
      <c r="J1458">
        <v>0</v>
      </c>
      <c r="K1458">
        <v>2</v>
      </c>
      <c r="L1458">
        <v>0</v>
      </c>
    </row>
    <row r="1459" spans="1:12">
      <c r="A1459" t="s">
        <v>15</v>
      </c>
      <c r="B1459" s="1">
        <v>43901</v>
      </c>
      <c r="C1459">
        <v>1</v>
      </c>
      <c r="D1459" s="11">
        <f t="shared" si="110"/>
        <v>1.5698709533567763</v>
      </c>
      <c r="E1459" s="11">
        <f t="shared" si="111"/>
        <v>0.29339381363702166</v>
      </c>
      <c r="F1459" s="11">
        <f t="shared" si="112"/>
        <v>2.6342092451235506</v>
      </c>
      <c r="G1459" s="11">
        <f t="shared" si="113"/>
        <v>2.2490468370342875</v>
      </c>
      <c r="H1459" s="11">
        <f t="shared" si="114"/>
        <v>2.229635966930366</v>
      </c>
      <c r="I1459">
        <v>0.70000000000000007</v>
      </c>
      <c r="J1459">
        <v>1</v>
      </c>
      <c r="K1459">
        <v>2</v>
      </c>
      <c r="L1459">
        <v>1</v>
      </c>
    </row>
    <row r="1460" spans="1:12">
      <c r="A1460" t="s">
        <v>15</v>
      </c>
      <c r="B1460" s="1">
        <v>43900</v>
      </c>
      <c r="C1460">
        <v>0</v>
      </c>
      <c r="D1460" s="11">
        <f t="shared" si="110"/>
        <v>0.88305241126318668</v>
      </c>
      <c r="E1460" s="11">
        <f t="shared" si="111"/>
        <v>0.16503402017082469</v>
      </c>
      <c r="F1460" s="11">
        <f t="shared" si="112"/>
        <v>1.4817427003819972</v>
      </c>
      <c r="G1460" s="11">
        <f t="shared" si="113"/>
        <v>1.2650888458317868</v>
      </c>
      <c r="H1460" s="11">
        <f t="shared" si="114"/>
        <v>1.2541702313983309</v>
      </c>
      <c r="I1460">
        <v>0</v>
      </c>
      <c r="J1460">
        <v>0</v>
      </c>
      <c r="K1460">
        <v>1</v>
      </c>
      <c r="L1460">
        <v>0</v>
      </c>
    </row>
    <row r="1461" spans="1:12">
      <c r="A1461" t="s">
        <v>15</v>
      </c>
      <c r="B1461" s="1">
        <v>43899</v>
      </c>
      <c r="C1461">
        <v>0</v>
      </c>
      <c r="D1461" s="11">
        <f t="shared" si="110"/>
        <v>0.34340927104679481</v>
      </c>
      <c r="E1461" s="11">
        <f t="shared" si="111"/>
        <v>6.4179896733098485E-2</v>
      </c>
      <c r="F1461" s="11">
        <f t="shared" si="112"/>
        <v>0.57623327237077671</v>
      </c>
      <c r="G1461" s="11">
        <f t="shared" si="113"/>
        <v>0.49197899560125041</v>
      </c>
      <c r="H1461" s="11">
        <f t="shared" si="114"/>
        <v>0.48773286776601754</v>
      </c>
      <c r="I1461">
        <v>0</v>
      </c>
      <c r="J1461">
        <v>0</v>
      </c>
      <c r="K1461">
        <v>1</v>
      </c>
      <c r="L1461">
        <v>0</v>
      </c>
    </row>
    <row r="1462" spans="1:12">
      <c r="A1462" t="s">
        <v>15</v>
      </c>
      <c r="B1462" s="1">
        <v>43898</v>
      </c>
      <c r="C1462">
        <v>0</v>
      </c>
      <c r="D1462" s="11">
        <f t="shared" si="110"/>
        <v>0.19623386916959704</v>
      </c>
      <c r="E1462" s="11">
        <f t="shared" si="111"/>
        <v>3.6674226704627708E-2</v>
      </c>
      <c r="F1462" s="11">
        <f t="shared" si="112"/>
        <v>0.32927615564044382</v>
      </c>
      <c r="G1462" s="11">
        <f t="shared" si="113"/>
        <v>0.28113085462928594</v>
      </c>
      <c r="H1462" s="11">
        <f t="shared" si="114"/>
        <v>0.27870449586629575</v>
      </c>
      <c r="I1462">
        <v>0</v>
      </c>
      <c r="J1462">
        <v>0</v>
      </c>
      <c r="K1462">
        <v>1</v>
      </c>
      <c r="L1462">
        <v>0</v>
      </c>
    </row>
    <row r="1463" spans="1:12">
      <c r="A1463" t="s">
        <v>15</v>
      </c>
      <c r="B1463" s="1">
        <v>43897</v>
      </c>
      <c r="C1463">
        <v>0</v>
      </c>
      <c r="D1463" s="11">
        <f t="shared" si="110"/>
        <v>0.19623386916959704</v>
      </c>
      <c r="E1463" s="11">
        <f t="shared" si="111"/>
        <v>3.6674226704627708E-2</v>
      </c>
      <c r="F1463" s="11">
        <f t="shared" si="112"/>
        <v>0.32927615564044382</v>
      </c>
      <c r="G1463" s="11">
        <f t="shared" si="113"/>
        <v>0.28113085462928594</v>
      </c>
      <c r="H1463" s="11">
        <f t="shared" si="114"/>
        <v>0.27870449586629575</v>
      </c>
      <c r="I1463">
        <v>0</v>
      </c>
      <c r="J1463">
        <v>0</v>
      </c>
      <c r="K1463">
        <v>1</v>
      </c>
      <c r="L1463">
        <v>0</v>
      </c>
    </row>
    <row r="1464" spans="1:12">
      <c r="A1464" t="s">
        <v>15</v>
      </c>
      <c r="B1464" s="1">
        <v>43896</v>
      </c>
      <c r="C1464">
        <v>0</v>
      </c>
      <c r="D1464" s="11">
        <f t="shared" si="110"/>
        <v>9.8116934584798518E-2</v>
      </c>
      <c r="E1464" s="11">
        <f t="shared" si="111"/>
        <v>1.8337113352313854E-2</v>
      </c>
      <c r="F1464" s="11">
        <f t="shared" si="112"/>
        <v>0.16463807782022191</v>
      </c>
      <c r="G1464" s="11">
        <f t="shared" si="113"/>
        <v>0.14056542731464297</v>
      </c>
      <c r="H1464" s="11">
        <f t="shared" si="114"/>
        <v>0.13935224793314788</v>
      </c>
      <c r="I1464">
        <v>0</v>
      </c>
      <c r="J1464">
        <v>0</v>
      </c>
      <c r="K1464">
        <v>1</v>
      </c>
      <c r="L1464">
        <v>0</v>
      </c>
    </row>
    <row r="1465" spans="1:12">
      <c r="A1465" t="s">
        <v>15</v>
      </c>
      <c r="B1465" s="1">
        <v>43895</v>
      </c>
      <c r="C1465">
        <v>0</v>
      </c>
      <c r="D1465" s="11">
        <f t="shared" si="110"/>
        <v>9.8116934584798518E-2</v>
      </c>
      <c r="E1465" s="11">
        <f t="shared" si="111"/>
        <v>1.8337113352313854E-2</v>
      </c>
      <c r="F1465" s="11">
        <f t="shared" si="112"/>
        <v>0.16463807782022191</v>
      </c>
      <c r="G1465" s="11">
        <f t="shared" si="113"/>
        <v>0.14056542731464297</v>
      </c>
      <c r="H1465" s="11">
        <f t="shared" si="114"/>
        <v>0.13935224793314788</v>
      </c>
      <c r="I1465">
        <v>0</v>
      </c>
      <c r="J1465">
        <v>0</v>
      </c>
      <c r="K1465">
        <v>1</v>
      </c>
      <c r="L1465">
        <v>0</v>
      </c>
    </row>
    <row r="1466" spans="1:12">
      <c r="A1466" t="s">
        <v>15</v>
      </c>
      <c r="B1466" s="1">
        <v>43894</v>
      </c>
      <c r="C1466">
        <v>0</v>
      </c>
      <c r="D1466" s="11">
        <f t="shared" si="110"/>
        <v>9.8116934584798518E-2</v>
      </c>
      <c r="E1466" s="11">
        <f t="shared" si="111"/>
        <v>1.8337113352313854E-2</v>
      </c>
      <c r="F1466" s="11">
        <f t="shared" si="112"/>
        <v>0.16463807782022191</v>
      </c>
      <c r="G1466" s="11">
        <f t="shared" si="113"/>
        <v>0.14056542731464297</v>
      </c>
      <c r="H1466" s="11">
        <f t="shared" si="114"/>
        <v>0.13935224793314788</v>
      </c>
      <c r="I1466">
        <v>0</v>
      </c>
      <c r="J1466">
        <v>0</v>
      </c>
      <c r="K1466">
        <v>1</v>
      </c>
      <c r="L1466">
        <v>0</v>
      </c>
    </row>
    <row r="1467" spans="1:12">
      <c r="A1467" t="s">
        <v>15</v>
      </c>
      <c r="B1467" s="1">
        <v>43893</v>
      </c>
      <c r="C1467">
        <v>0</v>
      </c>
      <c r="D1467" s="11">
        <f t="shared" si="110"/>
        <v>4.9058467292399259E-2</v>
      </c>
      <c r="E1467" s="11">
        <f t="shared" si="111"/>
        <v>9.1685566761569269E-3</v>
      </c>
      <c r="F1467" s="11">
        <f t="shared" si="112"/>
        <v>8.2319038910110956E-2</v>
      </c>
      <c r="G1467" s="11">
        <f t="shared" si="113"/>
        <v>7.0282713657321486E-2</v>
      </c>
      <c r="H1467" s="11">
        <f t="shared" si="114"/>
        <v>6.9676123966573938E-2</v>
      </c>
      <c r="I1467">
        <v>0</v>
      </c>
      <c r="J1467">
        <v>0</v>
      </c>
      <c r="K1467">
        <v>1</v>
      </c>
      <c r="L1467">
        <v>0</v>
      </c>
    </row>
    <row r="1468" spans="1:12">
      <c r="A1468" t="s">
        <v>15</v>
      </c>
      <c r="B1468" s="1">
        <v>43892</v>
      </c>
      <c r="C1468">
        <v>0</v>
      </c>
      <c r="D1468" s="11">
        <f t="shared" si="110"/>
        <v>4.9058467292399259E-2</v>
      </c>
      <c r="E1468" s="11">
        <f t="shared" si="111"/>
        <v>9.1685566761569269E-3</v>
      </c>
      <c r="F1468" s="11">
        <f t="shared" si="112"/>
        <v>8.2319038910110956E-2</v>
      </c>
      <c r="G1468" s="11">
        <f t="shared" si="113"/>
        <v>7.0282713657321486E-2</v>
      </c>
      <c r="H1468" s="11">
        <f t="shared" si="114"/>
        <v>6.9676123966573938E-2</v>
      </c>
      <c r="I1468">
        <v>0</v>
      </c>
      <c r="J1468">
        <v>0</v>
      </c>
      <c r="K1468">
        <v>1</v>
      </c>
      <c r="L1468">
        <v>0</v>
      </c>
    </row>
    <row r="1469" spans="1:12">
      <c r="A1469" t="s">
        <v>15</v>
      </c>
      <c r="B1469" s="1">
        <v>43891</v>
      </c>
      <c r="C1469">
        <v>0</v>
      </c>
      <c r="D1469" s="11">
        <f t="shared" si="110"/>
        <v>4.9058467292399259E-2</v>
      </c>
      <c r="E1469" s="11">
        <f t="shared" si="111"/>
        <v>9.1685566761569269E-3</v>
      </c>
      <c r="F1469" s="11">
        <f t="shared" si="112"/>
        <v>8.2319038910110956E-2</v>
      </c>
      <c r="G1469" s="11">
        <f t="shared" si="113"/>
        <v>7.0282713657321486E-2</v>
      </c>
      <c r="H1469" s="11">
        <f t="shared" si="114"/>
        <v>6.9676123966573938E-2</v>
      </c>
      <c r="I1469">
        <v>0</v>
      </c>
      <c r="J1469">
        <v>0</v>
      </c>
      <c r="K1469">
        <v>1</v>
      </c>
      <c r="L1469">
        <v>0</v>
      </c>
    </row>
    <row r="1470" spans="1:12">
      <c r="A1470" t="s">
        <v>15</v>
      </c>
      <c r="B1470" s="1">
        <v>43890</v>
      </c>
      <c r="C1470">
        <v>0</v>
      </c>
      <c r="D1470" s="11">
        <f t="shared" si="110"/>
        <v>4.9058467292399259E-2</v>
      </c>
      <c r="E1470" s="11">
        <f t="shared" si="111"/>
        <v>9.1685566761569269E-3</v>
      </c>
      <c r="F1470" s="11">
        <f t="shared" si="112"/>
        <v>8.2319038910110956E-2</v>
      </c>
      <c r="G1470" s="11">
        <f t="shared" si="113"/>
        <v>7.0282713657321486E-2</v>
      </c>
      <c r="H1470" s="11">
        <f t="shared" si="114"/>
        <v>6.9676123966573938E-2</v>
      </c>
      <c r="I1470">
        <v>0</v>
      </c>
      <c r="J1470">
        <v>0</v>
      </c>
      <c r="K1470">
        <v>1</v>
      </c>
      <c r="L1470">
        <v>0</v>
      </c>
    </row>
    <row r="1471" spans="1:12">
      <c r="A1471" t="s">
        <v>15</v>
      </c>
      <c r="B1471" s="1">
        <v>43889</v>
      </c>
      <c r="C1471">
        <v>0</v>
      </c>
      <c r="D1471" s="11">
        <f t="shared" si="110"/>
        <v>4.9058467292399259E-2</v>
      </c>
      <c r="E1471" s="11">
        <f t="shared" si="111"/>
        <v>9.1685566761569269E-3</v>
      </c>
      <c r="F1471" s="11">
        <f t="shared" si="112"/>
        <v>8.2319038910110956E-2</v>
      </c>
      <c r="G1471" s="11">
        <f t="shared" si="113"/>
        <v>7.0282713657321486E-2</v>
      </c>
      <c r="H1471" s="11">
        <f t="shared" si="114"/>
        <v>6.9676123966573938E-2</v>
      </c>
      <c r="I1471">
        <v>0</v>
      </c>
      <c r="J1471">
        <v>0</v>
      </c>
      <c r="K1471">
        <v>1</v>
      </c>
      <c r="L1471">
        <v>0</v>
      </c>
    </row>
    <row r="1472" spans="1:12">
      <c r="A1472" t="s">
        <v>15</v>
      </c>
      <c r="B1472" s="1">
        <v>43888</v>
      </c>
      <c r="C1472">
        <v>0</v>
      </c>
      <c r="D1472" s="11">
        <f t="shared" si="110"/>
        <v>4.9058467292399259E-2</v>
      </c>
      <c r="E1472" s="11">
        <f t="shared" si="111"/>
        <v>9.1685566761569269E-3</v>
      </c>
      <c r="F1472" s="11">
        <f t="shared" si="112"/>
        <v>8.2319038910110956E-2</v>
      </c>
      <c r="G1472" s="11">
        <f t="shared" si="113"/>
        <v>7.0282713657321486E-2</v>
      </c>
      <c r="H1472" s="11">
        <f t="shared" si="114"/>
        <v>6.9676123966573938E-2</v>
      </c>
      <c r="I1472">
        <v>0</v>
      </c>
      <c r="J1472">
        <v>0</v>
      </c>
      <c r="K1472">
        <v>1</v>
      </c>
      <c r="L1472">
        <v>0</v>
      </c>
    </row>
    <row r="1473" spans="1:12">
      <c r="A1473" t="s">
        <v>15</v>
      </c>
      <c r="B1473" s="1">
        <v>43887</v>
      </c>
      <c r="C1473">
        <v>0</v>
      </c>
      <c r="D1473" s="11">
        <f t="shared" si="110"/>
        <v>0</v>
      </c>
      <c r="E1473" s="11">
        <f t="shared" si="111"/>
        <v>0</v>
      </c>
      <c r="F1473" s="11">
        <f t="shared" si="112"/>
        <v>0</v>
      </c>
      <c r="G1473" s="11">
        <f t="shared" si="113"/>
        <v>0</v>
      </c>
      <c r="H1473" s="11">
        <f t="shared" si="114"/>
        <v>0</v>
      </c>
      <c r="I1473">
        <v>0</v>
      </c>
      <c r="J1473">
        <v>0</v>
      </c>
      <c r="K1473">
        <v>1</v>
      </c>
      <c r="L1473">
        <v>0</v>
      </c>
    </row>
    <row r="1474" spans="1:12">
      <c r="A1474" t="s">
        <v>15</v>
      </c>
      <c r="B1474" s="1">
        <v>43886</v>
      </c>
      <c r="C1474">
        <v>0</v>
      </c>
      <c r="D1474" s="11">
        <f t="shared" ref="D1474:D1537" si="115">SUMIFS(CasesHB,HB,"Wales",SpecDate,B1474)*SUMIFS(Pop,Area,A1474)</f>
        <v>0</v>
      </c>
      <c r="E1474" s="11">
        <f t="shared" ref="E1474:E1537" si="116">SUMIFS(CasesHB,HB,"Wales",SpecDate,B1474)*SUMIFS(AreaKm2,Area,A1474)</f>
        <v>0</v>
      </c>
      <c r="F1474" s="11">
        <f t="shared" ref="F1474:F1537" si="117">SUMIFS(CasesHB,HB,"Wales",SpecDate,B1474)*SUMIFS(PopKm2,Area,A1474)</f>
        <v>0</v>
      </c>
      <c r="G1474" s="11">
        <f t="shared" ref="G1474:G1537" si="118">SUMIFS(CasesHB,HB,"Wales",SpecDate,B1474)*SUMIFS(PopKm2SRT,Area,A1474)</f>
        <v>0</v>
      </c>
      <c r="H1474" s="11">
        <f t="shared" ref="H1474:H1537" si="119">SUMIFS(CasesHB,HB,"Wales",SpecDate,B1474)*SUMIFS(PopSRTKm2,Area,A1474)</f>
        <v>0</v>
      </c>
      <c r="I1474">
        <v>0</v>
      </c>
      <c r="J1474">
        <v>0</v>
      </c>
      <c r="K1474">
        <v>1</v>
      </c>
      <c r="L1474">
        <v>0</v>
      </c>
    </row>
    <row r="1475" spans="1:12">
      <c r="A1475" t="s">
        <v>15</v>
      </c>
      <c r="B1475" s="1">
        <v>43885</v>
      </c>
      <c r="C1475">
        <v>0</v>
      </c>
      <c r="D1475" s="11">
        <f t="shared" si="115"/>
        <v>0</v>
      </c>
      <c r="E1475" s="11">
        <f t="shared" si="116"/>
        <v>0</v>
      </c>
      <c r="F1475" s="11">
        <f t="shared" si="117"/>
        <v>0</v>
      </c>
      <c r="G1475" s="11">
        <f t="shared" si="118"/>
        <v>0</v>
      </c>
      <c r="H1475" s="11">
        <f t="shared" si="119"/>
        <v>0</v>
      </c>
      <c r="I1475">
        <v>0</v>
      </c>
      <c r="J1475">
        <v>0</v>
      </c>
      <c r="K1475">
        <v>1</v>
      </c>
      <c r="L1475">
        <v>0</v>
      </c>
    </row>
    <row r="1476" spans="1:12">
      <c r="A1476" t="s">
        <v>15</v>
      </c>
      <c r="B1476" s="1">
        <v>43884</v>
      </c>
      <c r="C1476">
        <v>0</v>
      </c>
      <c r="D1476" s="11">
        <f t="shared" si="115"/>
        <v>0</v>
      </c>
      <c r="E1476" s="11">
        <f t="shared" si="116"/>
        <v>0</v>
      </c>
      <c r="F1476" s="11">
        <f t="shared" si="117"/>
        <v>0</v>
      </c>
      <c r="G1476" s="11">
        <f t="shared" si="118"/>
        <v>0</v>
      </c>
      <c r="H1476" s="11">
        <f t="shared" si="119"/>
        <v>0</v>
      </c>
      <c r="I1476">
        <v>0</v>
      </c>
      <c r="J1476">
        <v>0</v>
      </c>
      <c r="K1476">
        <v>1</v>
      </c>
      <c r="L1476">
        <v>0</v>
      </c>
    </row>
    <row r="1477" spans="1:12">
      <c r="A1477" t="s">
        <v>15</v>
      </c>
      <c r="B1477" s="1">
        <v>43883</v>
      </c>
      <c r="C1477">
        <v>0</v>
      </c>
      <c r="D1477" s="11">
        <f t="shared" si="115"/>
        <v>0</v>
      </c>
      <c r="E1477" s="11">
        <f t="shared" si="116"/>
        <v>0</v>
      </c>
      <c r="F1477" s="11">
        <f t="shared" si="117"/>
        <v>0</v>
      </c>
      <c r="G1477" s="11">
        <f t="shared" si="118"/>
        <v>0</v>
      </c>
      <c r="H1477" s="11">
        <f t="shared" si="119"/>
        <v>0</v>
      </c>
      <c r="I1477">
        <v>0</v>
      </c>
      <c r="J1477">
        <v>0</v>
      </c>
      <c r="K1477">
        <v>1</v>
      </c>
      <c r="L1477">
        <v>0</v>
      </c>
    </row>
    <row r="1478" spans="1:12">
      <c r="A1478" t="s">
        <v>15</v>
      </c>
      <c r="B1478" s="1">
        <v>43882</v>
      </c>
      <c r="C1478">
        <v>0</v>
      </c>
      <c r="D1478" s="11">
        <f t="shared" si="115"/>
        <v>0</v>
      </c>
      <c r="E1478" s="11">
        <f t="shared" si="116"/>
        <v>0</v>
      </c>
      <c r="F1478" s="11">
        <f t="shared" si="117"/>
        <v>0</v>
      </c>
      <c r="G1478" s="11">
        <f t="shared" si="118"/>
        <v>0</v>
      </c>
      <c r="H1478" s="11">
        <f t="shared" si="119"/>
        <v>0</v>
      </c>
      <c r="I1478">
        <v>0</v>
      </c>
      <c r="J1478">
        <v>0</v>
      </c>
      <c r="K1478">
        <v>1</v>
      </c>
      <c r="L1478">
        <v>0</v>
      </c>
    </row>
    <row r="1479" spans="1:12">
      <c r="A1479" t="s">
        <v>15</v>
      </c>
      <c r="B1479" s="1">
        <v>43881</v>
      </c>
      <c r="C1479">
        <v>0</v>
      </c>
      <c r="D1479" s="11">
        <f t="shared" si="115"/>
        <v>0</v>
      </c>
      <c r="E1479" s="11">
        <f t="shared" si="116"/>
        <v>0</v>
      </c>
      <c r="F1479" s="11">
        <f t="shared" si="117"/>
        <v>0</v>
      </c>
      <c r="G1479" s="11">
        <f t="shared" si="118"/>
        <v>0</v>
      </c>
      <c r="H1479" s="11">
        <f t="shared" si="119"/>
        <v>0</v>
      </c>
      <c r="I1479">
        <v>0</v>
      </c>
      <c r="J1479">
        <v>0</v>
      </c>
      <c r="K1479">
        <v>1</v>
      </c>
      <c r="L1479">
        <v>0</v>
      </c>
    </row>
    <row r="1480" spans="1:12">
      <c r="A1480" t="s">
        <v>15</v>
      </c>
      <c r="B1480" s="1">
        <v>43880</v>
      </c>
      <c r="C1480">
        <v>0</v>
      </c>
      <c r="D1480" s="11">
        <f t="shared" si="115"/>
        <v>0</v>
      </c>
      <c r="E1480" s="11">
        <f t="shared" si="116"/>
        <v>0</v>
      </c>
      <c r="F1480" s="11">
        <f t="shared" si="117"/>
        <v>0</v>
      </c>
      <c r="G1480" s="11">
        <f t="shared" si="118"/>
        <v>0</v>
      </c>
      <c r="H1480" s="11">
        <f t="shared" si="119"/>
        <v>0</v>
      </c>
      <c r="I1480">
        <v>0</v>
      </c>
      <c r="J1480">
        <v>0</v>
      </c>
      <c r="K1480">
        <v>1</v>
      </c>
      <c r="L1480">
        <v>0</v>
      </c>
    </row>
    <row r="1481" spans="1:12">
      <c r="A1481" t="s">
        <v>15</v>
      </c>
      <c r="B1481" s="1">
        <v>43879</v>
      </c>
      <c r="C1481">
        <v>0</v>
      </c>
      <c r="D1481" s="11">
        <f t="shared" si="115"/>
        <v>0</v>
      </c>
      <c r="E1481" s="11">
        <f t="shared" si="116"/>
        <v>0</v>
      </c>
      <c r="F1481" s="11">
        <f t="shared" si="117"/>
        <v>0</v>
      </c>
      <c r="G1481" s="11">
        <f t="shared" si="118"/>
        <v>0</v>
      </c>
      <c r="H1481" s="11">
        <f t="shared" si="119"/>
        <v>0</v>
      </c>
      <c r="I1481">
        <v>0</v>
      </c>
      <c r="J1481">
        <v>0</v>
      </c>
      <c r="K1481">
        <v>1</v>
      </c>
      <c r="L1481">
        <v>0</v>
      </c>
    </row>
    <row r="1482" spans="1:12">
      <c r="A1482" t="s">
        <v>15</v>
      </c>
      <c r="B1482" s="1">
        <v>43878</v>
      </c>
      <c r="C1482">
        <v>0</v>
      </c>
      <c r="D1482" s="11">
        <f t="shared" si="115"/>
        <v>0</v>
      </c>
      <c r="E1482" s="11">
        <f t="shared" si="116"/>
        <v>0</v>
      </c>
      <c r="F1482" s="11">
        <f t="shared" si="117"/>
        <v>0</v>
      </c>
      <c r="G1482" s="11">
        <f t="shared" si="118"/>
        <v>0</v>
      </c>
      <c r="H1482" s="11">
        <f t="shared" si="119"/>
        <v>0</v>
      </c>
      <c r="I1482">
        <v>0</v>
      </c>
      <c r="J1482">
        <v>0</v>
      </c>
      <c r="K1482">
        <v>1</v>
      </c>
      <c r="L1482">
        <v>0</v>
      </c>
    </row>
    <row r="1483" spans="1:12">
      <c r="A1483" t="s">
        <v>15</v>
      </c>
      <c r="B1483" s="1">
        <v>43877</v>
      </c>
      <c r="C1483">
        <v>0</v>
      </c>
      <c r="D1483" s="11">
        <f t="shared" si="115"/>
        <v>0</v>
      </c>
      <c r="E1483" s="11">
        <f t="shared" si="116"/>
        <v>0</v>
      </c>
      <c r="F1483" s="11">
        <f t="shared" si="117"/>
        <v>0</v>
      </c>
      <c r="G1483" s="11">
        <f t="shared" si="118"/>
        <v>0</v>
      </c>
      <c r="H1483" s="11">
        <f t="shared" si="119"/>
        <v>0</v>
      </c>
      <c r="I1483">
        <v>0</v>
      </c>
      <c r="J1483">
        <v>0</v>
      </c>
      <c r="K1483">
        <v>1</v>
      </c>
      <c r="L1483">
        <v>0</v>
      </c>
    </row>
    <row r="1484" spans="1:12">
      <c r="A1484" t="s">
        <v>15</v>
      </c>
      <c r="B1484" s="1">
        <v>43876</v>
      </c>
      <c r="C1484">
        <v>0</v>
      </c>
      <c r="D1484" s="11">
        <f t="shared" si="115"/>
        <v>0</v>
      </c>
      <c r="E1484" s="11">
        <f t="shared" si="116"/>
        <v>0</v>
      </c>
      <c r="F1484" s="11">
        <f t="shared" si="117"/>
        <v>0</v>
      </c>
      <c r="G1484" s="11">
        <f t="shared" si="118"/>
        <v>0</v>
      </c>
      <c r="H1484" s="11">
        <f t="shared" si="119"/>
        <v>0</v>
      </c>
      <c r="I1484">
        <v>0</v>
      </c>
      <c r="J1484">
        <v>0</v>
      </c>
      <c r="K1484">
        <v>1</v>
      </c>
      <c r="L1484">
        <v>0</v>
      </c>
    </row>
    <row r="1485" spans="1:12">
      <c r="A1485" t="s">
        <v>15</v>
      </c>
      <c r="B1485" s="1">
        <v>43875</v>
      </c>
      <c r="C1485">
        <v>0</v>
      </c>
      <c r="D1485" s="11">
        <f t="shared" si="115"/>
        <v>0</v>
      </c>
      <c r="E1485" s="11">
        <f t="shared" si="116"/>
        <v>0</v>
      </c>
      <c r="F1485" s="11">
        <f t="shared" si="117"/>
        <v>0</v>
      </c>
      <c r="G1485" s="11">
        <f t="shared" si="118"/>
        <v>0</v>
      </c>
      <c r="H1485" s="11">
        <f t="shared" si="119"/>
        <v>0</v>
      </c>
      <c r="I1485">
        <v>0</v>
      </c>
      <c r="J1485">
        <v>1</v>
      </c>
      <c r="K1485">
        <v>1</v>
      </c>
      <c r="L1485">
        <v>0</v>
      </c>
    </row>
    <row r="1486" spans="1:12">
      <c r="A1486" t="s">
        <v>15</v>
      </c>
      <c r="B1486" s="1">
        <v>43874</v>
      </c>
      <c r="C1486">
        <v>0</v>
      </c>
      <c r="D1486" s="11">
        <f t="shared" si="115"/>
        <v>0</v>
      </c>
      <c r="E1486" s="11">
        <f t="shared" si="116"/>
        <v>0</v>
      </c>
      <c r="F1486" s="11">
        <f t="shared" si="117"/>
        <v>0</v>
      </c>
      <c r="G1486" s="11">
        <f t="shared" si="118"/>
        <v>0</v>
      </c>
      <c r="H1486" s="11">
        <f t="shared" si="119"/>
        <v>0</v>
      </c>
      <c r="I1486">
        <v>0</v>
      </c>
      <c r="J1486">
        <v>0</v>
      </c>
      <c r="K1486">
        <v>0</v>
      </c>
      <c r="L1486">
        <v>0</v>
      </c>
    </row>
    <row r="1487" spans="1:12">
      <c r="A1487" t="s">
        <v>16</v>
      </c>
      <c r="B1487" s="1">
        <v>43972</v>
      </c>
      <c r="C1487">
        <v>275</v>
      </c>
      <c r="D1487" s="11">
        <f t="shared" si="115"/>
        <v>509.63438888309173</v>
      </c>
      <c r="E1487" s="11">
        <f t="shared" si="116"/>
        <v>979.87212276214836</v>
      </c>
      <c r="F1487" s="11">
        <f t="shared" si="117"/>
        <v>102.18838080952433</v>
      </c>
      <c r="G1487" s="11">
        <f t="shared" si="118"/>
        <v>279.84115664783843</v>
      </c>
      <c r="H1487" s="11">
        <f t="shared" si="119"/>
        <v>250.21132993317715</v>
      </c>
      <c r="I1487">
        <v>219.9</v>
      </c>
      <c r="J1487">
        <v>0</v>
      </c>
      <c r="K1487">
        <v>1771</v>
      </c>
      <c r="L1487">
        <v>0</v>
      </c>
    </row>
    <row r="1488" spans="1:12">
      <c r="A1488" t="s">
        <v>16</v>
      </c>
      <c r="B1488" s="1">
        <v>43971</v>
      </c>
      <c r="C1488">
        <v>275</v>
      </c>
      <c r="D1488" s="11">
        <f t="shared" si="115"/>
        <v>509.63438888309173</v>
      </c>
      <c r="E1488" s="11">
        <f t="shared" si="116"/>
        <v>979.87212276214836</v>
      </c>
      <c r="F1488" s="11">
        <f t="shared" si="117"/>
        <v>102.18838080952433</v>
      </c>
      <c r="G1488" s="11">
        <f t="shared" si="118"/>
        <v>279.84115664783843</v>
      </c>
      <c r="H1488" s="11">
        <f t="shared" si="119"/>
        <v>250.21132993317715</v>
      </c>
      <c r="I1488">
        <v>219.9</v>
      </c>
      <c r="J1488">
        <v>0</v>
      </c>
      <c r="K1488">
        <v>1771</v>
      </c>
      <c r="L1488">
        <v>0</v>
      </c>
    </row>
    <row r="1489" spans="1:12">
      <c r="A1489" t="s">
        <v>16</v>
      </c>
      <c r="B1489" s="1">
        <v>43970</v>
      </c>
      <c r="C1489">
        <v>275</v>
      </c>
      <c r="D1489" s="11">
        <f t="shared" si="115"/>
        <v>509.51467208983752</v>
      </c>
      <c r="E1489" s="11">
        <f t="shared" si="116"/>
        <v>979.6419437340154</v>
      </c>
      <c r="F1489" s="11">
        <f t="shared" si="117"/>
        <v>102.16437602192519</v>
      </c>
      <c r="G1489" s="11">
        <f t="shared" si="118"/>
        <v>279.775419942025</v>
      </c>
      <c r="H1489" s="11">
        <f t="shared" si="119"/>
        <v>250.15255348733896</v>
      </c>
      <c r="I1489">
        <v>219.9</v>
      </c>
      <c r="J1489">
        <v>16</v>
      </c>
      <c r="K1489">
        <v>1771</v>
      </c>
      <c r="L1489">
        <v>0</v>
      </c>
    </row>
    <row r="1490" spans="1:12">
      <c r="A1490" t="s">
        <v>16</v>
      </c>
      <c r="B1490" s="1">
        <v>43969</v>
      </c>
      <c r="C1490">
        <v>275</v>
      </c>
      <c r="D1490" s="11">
        <f t="shared" si="115"/>
        <v>506.72128024723975</v>
      </c>
      <c r="E1490" s="11">
        <f t="shared" si="116"/>
        <v>974.27109974424559</v>
      </c>
      <c r="F1490" s="11">
        <f t="shared" si="117"/>
        <v>101.60426431127867</v>
      </c>
      <c r="G1490" s="11">
        <f t="shared" si="118"/>
        <v>278.24156347304461</v>
      </c>
      <c r="H1490" s="11">
        <f t="shared" si="119"/>
        <v>248.78110308444786</v>
      </c>
      <c r="I1490">
        <v>219.9</v>
      </c>
      <c r="J1490">
        <v>28</v>
      </c>
      <c r="K1490">
        <v>1755</v>
      </c>
      <c r="L1490">
        <v>2</v>
      </c>
    </row>
    <row r="1491" spans="1:12">
      <c r="A1491" t="s">
        <v>16</v>
      </c>
      <c r="B1491" s="1">
        <v>43968</v>
      </c>
      <c r="C1491">
        <v>273</v>
      </c>
      <c r="D1491" s="11">
        <f t="shared" si="115"/>
        <v>500.77534618228157</v>
      </c>
      <c r="E1491" s="11">
        <f t="shared" si="116"/>
        <v>962.83887468030696</v>
      </c>
      <c r="F1491" s="11">
        <f t="shared" si="117"/>
        <v>100.41202652718822</v>
      </c>
      <c r="G1491" s="11">
        <f t="shared" si="118"/>
        <v>274.97664041764347</v>
      </c>
      <c r="H1491" s="11">
        <f t="shared" si="119"/>
        <v>245.86187294115106</v>
      </c>
      <c r="I1491">
        <v>218.3</v>
      </c>
      <c r="J1491">
        <v>16</v>
      </c>
      <c r="K1491">
        <v>1727</v>
      </c>
      <c r="L1491">
        <v>1</v>
      </c>
    </row>
    <row r="1492" spans="1:12">
      <c r="A1492" t="s">
        <v>16</v>
      </c>
      <c r="B1492" s="1">
        <v>43967</v>
      </c>
      <c r="C1492">
        <v>272</v>
      </c>
      <c r="D1492" s="11">
        <f t="shared" si="115"/>
        <v>496.34582483187648</v>
      </c>
      <c r="E1492" s="11">
        <f t="shared" si="116"/>
        <v>954.3222506393862</v>
      </c>
      <c r="F1492" s="11">
        <f t="shared" si="117"/>
        <v>99.523849386020174</v>
      </c>
      <c r="G1492" s="11">
        <f t="shared" si="118"/>
        <v>272.54438230254596</v>
      </c>
      <c r="H1492" s="11">
        <f t="shared" si="119"/>
        <v>243.68714444513802</v>
      </c>
      <c r="I1492">
        <v>217.5</v>
      </c>
      <c r="J1492">
        <v>21</v>
      </c>
      <c r="K1492">
        <v>1711</v>
      </c>
      <c r="L1492">
        <v>1</v>
      </c>
    </row>
    <row r="1493" spans="1:12">
      <c r="A1493" t="s">
        <v>16</v>
      </c>
      <c r="B1493" s="1">
        <v>43966</v>
      </c>
      <c r="C1493">
        <v>271</v>
      </c>
      <c r="D1493" s="11">
        <f t="shared" si="115"/>
        <v>490.12055158265855</v>
      </c>
      <c r="E1493" s="11">
        <f t="shared" si="116"/>
        <v>942.35294117647061</v>
      </c>
      <c r="F1493" s="11">
        <f t="shared" si="117"/>
        <v>98.275600430865069</v>
      </c>
      <c r="G1493" s="11">
        <f t="shared" si="118"/>
        <v>269.1260736002468</v>
      </c>
      <c r="H1493" s="11">
        <f t="shared" si="119"/>
        <v>240.6307692615521</v>
      </c>
      <c r="I1493">
        <v>216.70000000000002</v>
      </c>
      <c r="J1493">
        <v>56</v>
      </c>
      <c r="K1493">
        <v>1690</v>
      </c>
      <c r="L1493">
        <v>3</v>
      </c>
    </row>
    <row r="1494" spans="1:12">
      <c r="A1494" t="s">
        <v>16</v>
      </c>
      <c r="B1494" s="1">
        <v>43965</v>
      </c>
      <c r="C1494">
        <v>268</v>
      </c>
      <c r="D1494" s="11">
        <f t="shared" si="115"/>
        <v>483.21688317166689</v>
      </c>
      <c r="E1494" s="11">
        <f t="shared" si="116"/>
        <v>929.07928388746802</v>
      </c>
      <c r="F1494" s="11">
        <f t="shared" si="117"/>
        <v>96.891324345981531</v>
      </c>
      <c r="G1494" s="11">
        <f t="shared" si="118"/>
        <v>265.33525689833812</v>
      </c>
      <c r="H1494" s="11">
        <f t="shared" si="119"/>
        <v>237.24132755154977</v>
      </c>
      <c r="I1494">
        <v>214.3</v>
      </c>
      <c r="J1494">
        <v>60</v>
      </c>
      <c r="K1494">
        <v>1634</v>
      </c>
      <c r="L1494">
        <v>4</v>
      </c>
    </row>
    <row r="1495" spans="1:12">
      <c r="A1495" t="s">
        <v>16</v>
      </c>
      <c r="B1495" s="1">
        <v>43964</v>
      </c>
      <c r="C1495">
        <v>264</v>
      </c>
      <c r="D1495" s="11">
        <f t="shared" si="115"/>
        <v>478.42821144149923</v>
      </c>
      <c r="E1495" s="11">
        <f t="shared" si="116"/>
        <v>919.87212276214836</v>
      </c>
      <c r="F1495" s="11">
        <f t="shared" si="117"/>
        <v>95.931132842016069</v>
      </c>
      <c r="G1495" s="11">
        <f t="shared" si="118"/>
        <v>262.70578866580024</v>
      </c>
      <c r="H1495" s="11">
        <f t="shared" si="119"/>
        <v>234.89026971802215</v>
      </c>
      <c r="I1495">
        <v>211.10000000000002</v>
      </c>
      <c r="J1495">
        <v>47</v>
      </c>
      <c r="K1495">
        <v>1574</v>
      </c>
      <c r="L1495">
        <v>3</v>
      </c>
    </row>
    <row r="1496" spans="1:12">
      <c r="A1496" t="s">
        <v>16</v>
      </c>
      <c r="B1496" s="1">
        <v>43963</v>
      </c>
      <c r="C1496">
        <v>261</v>
      </c>
      <c r="D1496" s="11">
        <f t="shared" si="115"/>
        <v>472.92123895180646</v>
      </c>
      <c r="E1496" s="11">
        <f t="shared" si="116"/>
        <v>909.28388746803068</v>
      </c>
      <c r="F1496" s="11">
        <f t="shared" si="117"/>
        <v>94.826912612455786</v>
      </c>
      <c r="G1496" s="11">
        <f t="shared" si="118"/>
        <v>259.68190019838175</v>
      </c>
      <c r="H1496" s="11">
        <f t="shared" si="119"/>
        <v>232.18655320946539</v>
      </c>
      <c r="I1496">
        <v>208.70000000000002</v>
      </c>
      <c r="J1496">
        <v>78</v>
      </c>
      <c r="K1496">
        <v>1527</v>
      </c>
      <c r="L1496">
        <v>3</v>
      </c>
    </row>
    <row r="1497" spans="1:12">
      <c r="A1497" t="s">
        <v>16</v>
      </c>
      <c r="B1497" s="1">
        <v>43962</v>
      </c>
      <c r="C1497">
        <v>258</v>
      </c>
      <c r="D1497" s="11">
        <f t="shared" si="115"/>
        <v>467.45417205986502</v>
      </c>
      <c r="E1497" s="11">
        <f t="shared" si="116"/>
        <v>898.77237851662403</v>
      </c>
      <c r="F1497" s="11">
        <f t="shared" si="117"/>
        <v>93.730693978761877</v>
      </c>
      <c r="G1497" s="11">
        <f t="shared" si="118"/>
        <v>256.67992396623441</v>
      </c>
      <c r="H1497" s="11">
        <f t="shared" si="119"/>
        <v>229.50242884952135</v>
      </c>
      <c r="I1497">
        <v>206.3</v>
      </c>
      <c r="J1497">
        <v>35</v>
      </c>
      <c r="K1497">
        <v>1449</v>
      </c>
      <c r="L1497">
        <v>3</v>
      </c>
    </row>
    <row r="1498" spans="1:12">
      <c r="A1498" t="s">
        <v>16</v>
      </c>
      <c r="B1498" s="1">
        <v>43961</v>
      </c>
      <c r="C1498">
        <v>255</v>
      </c>
      <c r="D1498" s="11">
        <f t="shared" si="115"/>
        <v>460.67022044212752</v>
      </c>
      <c r="E1498" s="11">
        <f t="shared" si="116"/>
        <v>885.72890025575452</v>
      </c>
      <c r="F1498" s="11">
        <f t="shared" si="117"/>
        <v>92.370422681477478</v>
      </c>
      <c r="G1498" s="11">
        <f t="shared" si="118"/>
        <v>252.95484397013914</v>
      </c>
      <c r="H1498" s="11">
        <f t="shared" si="119"/>
        <v>226.17176358535724</v>
      </c>
      <c r="I1498">
        <v>203.9</v>
      </c>
      <c r="J1498">
        <v>19</v>
      </c>
      <c r="K1498">
        <v>1414</v>
      </c>
      <c r="L1498">
        <v>1</v>
      </c>
    </row>
    <row r="1499" spans="1:12">
      <c r="A1499" t="s">
        <v>16</v>
      </c>
      <c r="B1499" s="1">
        <v>43960</v>
      </c>
      <c r="C1499">
        <v>254</v>
      </c>
      <c r="D1499" s="11">
        <f t="shared" si="115"/>
        <v>456.71956626473923</v>
      </c>
      <c r="E1499" s="11">
        <f t="shared" si="116"/>
        <v>878.13299232736574</v>
      </c>
      <c r="F1499" s="11">
        <f t="shared" si="117"/>
        <v>91.578264690705964</v>
      </c>
      <c r="G1499" s="11">
        <f t="shared" si="118"/>
        <v>250.78553267829543</v>
      </c>
      <c r="H1499" s="11">
        <f t="shared" si="119"/>
        <v>224.23214087269693</v>
      </c>
      <c r="I1499">
        <v>203.10000000000002</v>
      </c>
      <c r="J1499">
        <v>24</v>
      </c>
      <c r="K1499">
        <v>1395</v>
      </c>
      <c r="L1499">
        <v>3</v>
      </c>
    </row>
    <row r="1500" spans="1:12">
      <c r="A1500" t="s">
        <v>16</v>
      </c>
      <c r="B1500" s="1">
        <v>43959</v>
      </c>
      <c r="C1500">
        <v>251</v>
      </c>
      <c r="D1500" s="11">
        <f t="shared" si="115"/>
        <v>451.77127214356602</v>
      </c>
      <c r="E1500" s="11">
        <f t="shared" si="116"/>
        <v>868.61892583120209</v>
      </c>
      <c r="F1500" s="11">
        <f t="shared" si="117"/>
        <v>90.586066803274989</v>
      </c>
      <c r="G1500" s="11">
        <f t="shared" si="118"/>
        <v>248.068415504673</v>
      </c>
      <c r="H1500" s="11">
        <f t="shared" si="119"/>
        <v>221.80271444471839</v>
      </c>
      <c r="I1500">
        <v>200.70000000000002</v>
      </c>
      <c r="J1500">
        <v>31</v>
      </c>
      <c r="K1500">
        <v>1371</v>
      </c>
      <c r="L1500">
        <v>3</v>
      </c>
    </row>
    <row r="1501" spans="1:12">
      <c r="A1501" t="s">
        <v>16</v>
      </c>
      <c r="B1501" s="1">
        <v>43958</v>
      </c>
      <c r="C1501">
        <v>248</v>
      </c>
      <c r="D1501" s="11">
        <f t="shared" si="115"/>
        <v>447.78071236842629</v>
      </c>
      <c r="E1501" s="11">
        <f t="shared" si="116"/>
        <v>860.94629156010228</v>
      </c>
      <c r="F1501" s="11">
        <f t="shared" si="117"/>
        <v>89.785907216637099</v>
      </c>
      <c r="G1501" s="11">
        <f t="shared" si="118"/>
        <v>245.87719197755814</v>
      </c>
      <c r="H1501" s="11">
        <f t="shared" si="119"/>
        <v>219.84349958344538</v>
      </c>
      <c r="I1501">
        <v>198.3</v>
      </c>
      <c r="J1501">
        <v>43</v>
      </c>
      <c r="K1501">
        <v>1340</v>
      </c>
      <c r="L1501">
        <v>2</v>
      </c>
    </row>
    <row r="1502" spans="1:12">
      <c r="A1502" t="s">
        <v>16</v>
      </c>
      <c r="B1502" s="1">
        <v>43957</v>
      </c>
      <c r="C1502">
        <v>246</v>
      </c>
      <c r="D1502" s="11">
        <f t="shared" si="115"/>
        <v>441.19628873944578</v>
      </c>
      <c r="E1502" s="11">
        <f t="shared" si="116"/>
        <v>848.28644501278779</v>
      </c>
      <c r="F1502" s="11">
        <f t="shared" si="117"/>
        <v>88.46564389868459</v>
      </c>
      <c r="G1502" s="11">
        <f t="shared" si="118"/>
        <v>242.26167315781865</v>
      </c>
      <c r="H1502" s="11">
        <f t="shared" si="119"/>
        <v>216.61079506234489</v>
      </c>
      <c r="I1502">
        <v>196.70000000000002</v>
      </c>
      <c r="J1502">
        <v>85</v>
      </c>
      <c r="K1502">
        <v>1297</v>
      </c>
      <c r="L1502">
        <v>6</v>
      </c>
    </row>
    <row r="1503" spans="1:12">
      <c r="A1503" t="s">
        <v>16</v>
      </c>
      <c r="B1503" s="1">
        <v>43956</v>
      </c>
      <c r="C1503">
        <v>240</v>
      </c>
      <c r="D1503" s="11">
        <f t="shared" si="115"/>
        <v>434.61186511046526</v>
      </c>
      <c r="E1503" s="11">
        <f t="shared" si="116"/>
        <v>835.62659846547319</v>
      </c>
      <c r="F1503" s="11">
        <f t="shared" si="117"/>
        <v>87.14538058073208</v>
      </c>
      <c r="G1503" s="11">
        <f t="shared" si="118"/>
        <v>238.64615433807913</v>
      </c>
      <c r="H1503" s="11">
        <f t="shared" si="119"/>
        <v>213.37809054124443</v>
      </c>
      <c r="I1503">
        <v>191.9</v>
      </c>
      <c r="J1503">
        <v>59</v>
      </c>
      <c r="K1503">
        <v>1212</v>
      </c>
      <c r="L1503">
        <v>7</v>
      </c>
    </row>
    <row r="1504" spans="1:12">
      <c r="A1504" t="s">
        <v>16</v>
      </c>
      <c r="B1504" s="1">
        <v>43955</v>
      </c>
      <c r="C1504">
        <v>233</v>
      </c>
      <c r="D1504" s="11">
        <f t="shared" si="115"/>
        <v>428.26687506799311</v>
      </c>
      <c r="E1504" s="11">
        <f t="shared" si="116"/>
        <v>823.42710997442452</v>
      </c>
      <c r="F1504" s="11">
        <f t="shared" si="117"/>
        <v>85.87312683797785</v>
      </c>
      <c r="G1504" s="11">
        <f t="shared" si="118"/>
        <v>235.16210892996651</v>
      </c>
      <c r="H1504" s="11">
        <f t="shared" si="119"/>
        <v>210.26293891182033</v>
      </c>
      <c r="I1504">
        <v>186.3</v>
      </c>
      <c r="J1504">
        <v>45</v>
      </c>
      <c r="K1504">
        <v>1153</v>
      </c>
      <c r="L1504">
        <v>2</v>
      </c>
    </row>
    <row r="1505" spans="1:12">
      <c r="A1505" t="s">
        <v>16</v>
      </c>
      <c r="B1505" s="1">
        <v>43954</v>
      </c>
      <c r="C1505">
        <v>231</v>
      </c>
      <c r="D1505" s="11">
        <f t="shared" si="115"/>
        <v>423.15895855581431</v>
      </c>
      <c r="E1505" s="11">
        <f t="shared" si="116"/>
        <v>813.60613810741688</v>
      </c>
      <c r="F1505" s="11">
        <f t="shared" si="117"/>
        <v>84.84892256708136</v>
      </c>
      <c r="G1505" s="11">
        <f t="shared" si="118"/>
        <v>232.35734281525947</v>
      </c>
      <c r="H1505" s="11">
        <f t="shared" si="119"/>
        <v>207.75514388939087</v>
      </c>
      <c r="I1505">
        <v>184.70000000000002</v>
      </c>
      <c r="J1505">
        <v>19</v>
      </c>
      <c r="K1505">
        <v>1108</v>
      </c>
      <c r="L1505">
        <v>0</v>
      </c>
    </row>
    <row r="1506" spans="1:12">
      <c r="A1506" t="s">
        <v>16</v>
      </c>
      <c r="B1506" s="1">
        <v>43953</v>
      </c>
      <c r="C1506">
        <v>231</v>
      </c>
      <c r="D1506" s="11">
        <f t="shared" si="115"/>
        <v>419.407832367183</v>
      </c>
      <c r="E1506" s="11">
        <f t="shared" si="116"/>
        <v>806.39386189258312</v>
      </c>
      <c r="F1506" s="11">
        <f t="shared" si="117"/>
        <v>84.096772555641735</v>
      </c>
      <c r="G1506" s="11">
        <f t="shared" si="118"/>
        <v>230.29759269977151</v>
      </c>
      <c r="H1506" s="11">
        <f t="shared" si="119"/>
        <v>205.91348191979421</v>
      </c>
      <c r="I1506">
        <v>184.70000000000002</v>
      </c>
      <c r="J1506">
        <v>21</v>
      </c>
      <c r="K1506">
        <v>1089</v>
      </c>
      <c r="L1506">
        <v>1</v>
      </c>
    </row>
    <row r="1507" spans="1:12">
      <c r="A1507" t="s">
        <v>16</v>
      </c>
      <c r="B1507" s="1">
        <v>43952</v>
      </c>
      <c r="C1507">
        <v>230</v>
      </c>
      <c r="D1507" s="11">
        <f t="shared" si="115"/>
        <v>412.74359754269966</v>
      </c>
      <c r="E1507" s="11">
        <f t="shared" si="116"/>
        <v>793.58056265984658</v>
      </c>
      <c r="F1507" s="11">
        <f t="shared" si="117"/>
        <v>82.760506045956475</v>
      </c>
      <c r="G1507" s="11">
        <f t="shared" si="118"/>
        <v>226.6382494094897</v>
      </c>
      <c r="H1507" s="11">
        <f t="shared" si="119"/>
        <v>202.64159310146829</v>
      </c>
      <c r="I1507">
        <v>183.9</v>
      </c>
      <c r="J1507">
        <v>36</v>
      </c>
      <c r="K1507">
        <v>1068</v>
      </c>
      <c r="L1507">
        <v>5</v>
      </c>
    </row>
    <row r="1508" spans="1:12">
      <c r="A1508" t="s">
        <v>16</v>
      </c>
      <c r="B1508" s="1">
        <v>43951</v>
      </c>
      <c r="C1508">
        <v>225</v>
      </c>
      <c r="D1508" s="11">
        <f t="shared" si="115"/>
        <v>406.43851309797896</v>
      </c>
      <c r="E1508" s="11">
        <f t="shared" si="116"/>
        <v>781.45780051150894</v>
      </c>
      <c r="F1508" s="11">
        <f t="shared" si="117"/>
        <v>81.49625389906862</v>
      </c>
      <c r="G1508" s="11">
        <f t="shared" si="118"/>
        <v>223.17611623664823</v>
      </c>
      <c r="H1508" s="11">
        <f t="shared" si="119"/>
        <v>199.54603362065691</v>
      </c>
      <c r="I1508">
        <v>179.9</v>
      </c>
      <c r="J1508">
        <v>31</v>
      </c>
      <c r="K1508">
        <v>1032</v>
      </c>
      <c r="L1508">
        <v>3</v>
      </c>
    </row>
    <row r="1509" spans="1:12">
      <c r="A1509" t="s">
        <v>16</v>
      </c>
      <c r="B1509" s="1">
        <v>43950</v>
      </c>
      <c r="C1509">
        <v>222</v>
      </c>
      <c r="D1509" s="11">
        <f t="shared" si="115"/>
        <v>398.77663832971069</v>
      </c>
      <c r="E1509" s="11">
        <f t="shared" si="116"/>
        <v>766.72634271099741</v>
      </c>
      <c r="F1509" s="11">
        <f t="shared" si="117"/>
        <v>79.95994749272387</v>
      </c>
      <c r="G1509" s="11">
        <f t="shared" si="118"/>
        <v>218.9689670645877</v>
      </c>
      <c r="H1509" s="11">
        <f t="shared" si="119"/>
        <v>195.78434108701271</v>
      </c>
      <c r="I1509">
        <v>177.5</v>
      </c>
      <c r="J1509">
        <v>46</v>
      </c>
      <c r="K1509">
        <v>1001</v>
      </c>
      <c r="L1509">
        <v>10</v>
      </c>
    </row>
    <row r="1510" spans="1:12">
      <c r="A1510" t="s">
        <v>16</v>
      </c>
      <c r="B1510" s="1">
        <v>43949</v>
      </c>
      <c r="C1510">
        <v>212</v>
      </c>
      <c r="D1510" s="11">
        <f t="shared" si="115"/>
        <v>392.272025896233</v>
      </c>
      <c r="E1510" s="11">
        <f t="shared" si="116"/>
        <v>754.21994884910487</v>
      </c>
      <c r="F1510" s="11">
        <f t="shared" si="117"/>
        <v>78.655687366504125</v>
      </c>
      <c r="G1510" s="11">
        <f t="shared" si="118"/>
        <v>215.3972727153905</v>
      </c>
      <c r="H1510" s="11">
        <f t="shared" si="119"/>
        <v>192.59082086313771</v>
      </c>
      <c r="I1510">
        <v>169.5</v>
      </c>
      <c r="J1510">
        <v>28</v>
      </c>
      <c r="K1510">
        <v>955</v>
      </c>
      <c r="L1510">
        <v>0</v>
      </c>
    </row>
    <row r="1511" spans="1:12">
      <c r="A1511" t="s">
        <v>16</v>
      </c>
      <c r="B1511" s="1">
        <v>43948</v>
      </c>
      <c r="C1511">
        <v>212</v>
      </c>
      <c r="D1511" s="11">
        <f t="shared" si="115"/>
        <v>386.44580862452904</v>
      </c>
      <c r="E1511" s="11">
        <f t="shared" si="116"/>
        <v>743.0179028132992</v>
      </c>
      <c r="F1511" s="11">
        <f t="shared" si="117"/>
        <v>77.487454370012813</v>
      </c>
      <c r="G1511" s="11">
        <f t="shared" si="118"/>
        <v>212.19808636580279</v>
      </c>
      <c r="H1511" s="11">
        <f t="shared" si="119"/>
        <v>189.7303671656791</v>
      </c>
      <c r="I1511">
        <v>169.5</v>
      </c>
      <c r="J1511">
        <v>26</v>
      </c>
      <c r="K1511">
        <v>927</v>
      </c>
      <c r="L1511">
        <v>6</v>
      </c>
    </row>
    <row r="1512" spans="1:12">
      <c r="A1512" t="s">
        <v>16</v>
      </c>
      <c r="B1512" s="1">
        <v>43947</v>
      </c>
      <c r="C1512">
        <v>206</v>
      </c>
      <c r="D1512" s="11">
        <f t="shared" si="115"/>
        <v>379.9012905932999</v>
      </c>
      <c r="E1512" s="11">
        <f t="shared" si="116"/>
        <v>730.43478260869563</v>
      </c>
      <c r="F1512" s="11">
        <f t="shared" si="117"/>
        <v>76.175192647926679</v>
      </c>
      <c r="G1512" s="11">
        <f t="shared" si="118"/>
        <v>208.60447978133442</v>
      </c>
      <c r="H1512" s="11">
        <f t="shared" si="119"/>
        <v>186.51725479319134</v>
      </c>
      <c r="I1512">
        <v>164.70000000000002</v>
      </c>
      <c r="J1512">
        <v>17</v>
      </c>
      <c r="K1512">
        <v>901</v>
      </c>
      <c r="L1512">
        <v>3</v>
      </c>
    </row>
    <row r="1513" spans="1:12">
      <c r="A1513" t="s">
        <v>16</v>
      </c>
      <c r="B1513" s="1">
        <v>43946</v>
      </c>
      <c r="C1513">
        <v>203</v>
      </c>
      <c r="D1513" s="11">
        <f t="shared" si="115"/>
        <v>375.15252446088368</v>
      </c>
      <c r="E1513" s="11">
        <f t="shared" si="116"/>
        <v>721.304347826087</v>
      </c>
      <c r="F1513" s="11">
        <f t="shared" si="117"/>
        <v>75.223002739827592</v>
      </c>
      <c r="G1513" s="11">
        <f t="shared" si="118"/>
        <v>205.99692378406775</v>
      </c>
      <c r="H1513" s="11">
        <f t="shared" si="119"/>
        <v>184.18578910827645</v>
      </c>
      <c r="I1513">
        <v>162.30000000000001</v>
      </c>
      <c r="J1513">
        <v>21</v>
      </c>
      <c r="K1513">
        <v>884</v>
      </c>
      <c r="L1513">
        <v>4</v>
      </c>
    </row>
    <row r="1514" spans="1:12">
      <c r="A1514" t="s">
        <v>16</v>
      </c>
      <c r="B1514" s="1">
        <v>43945</v>
      </c>
      <c r="C1514">
        <v>199</v>
      </c>
      <c r="D1514" s="11">
        <f t="shared" si="115"/>
        <v>369.76526876444507</v>
      </c>
      <c r="E1514" s="11">
        <f t="shared" si="116"/>
        <v>710.94629156010228</v>
      </c>
      <c r="F1514" s="11">
        <f t="shared" si="117"/>
        <v>74.142787297866448</v>
      </c>
      <c r="G1514" s="11">
        <f t="shared" si="118"/>
        <v>203.03877202246269</v>
      </c>
      <c r="H1514" s="11">
        <f t="shared" si="119"/>
        <v>181.54084904555788</v>
      </c>
      <c r="I1514">
        <v>159.10000000000002</v>
      </c>
      <c r="J1514">
        <v>30</v>
      </c>
      <c r="K1514">
        <v>863</v>
      </c>
      <c r="L1514">
        <v>3</v>
      </c>
    </row>
    <row r="1515" spans="1:12">
      <c r="A1515" t="s">
        <v>16</v>
      </c>
      <c r="B1515" s="1">
        <v>43944</v>
      </c>
      <c r="C1515">
        <v>196</v>
      </c>
      <c r="D1515" s="11">
        <f t="shared" si="115"/>
        <v>361.50481002990585</v>
      </c>
      <c r="E1515" s="11">
        <f t="shared" si="116"/>
        <v>695.06393861892582</v>
      </c>
      <c r="F1515" s="11">
        <f t="shared" si="117"/>
        <v>72.48645695352603</v>
      </c>
      <c r="G1515" s="11">
        <f t="shared" si="118"/>
        <v>198.50293932133494</v>
      </c>
      <c r="H1515" s="11">
        <f t="shared" si="119"/>
        <v>177.48527428272271</v>
      </c>
      <c r="I1515">
        <v>156.70000000000002</v>
      </c>
      <c r="J1515">
        <v>36</v>
      </c>
      <c r="K1515">
        <v>833</v>
      </c>
      <c r="L1515">
        <v>5</v>
      </c>
    </row>
    <row r="1516" spans="1:12">
      <c r="A1516" t="s">
        <v>16</v>
      </c>
      <c r="B1516" s="1">
        <v>43943</v>
      </c>
      <c r="C1516">
        <v>191</v>
      </c>
      <c r="D1516" s="11">
        <f t="shared" si="115"/>
        <v>353.60350167512928</v>
      </c>
      <c r="E1516" s="11">
        <f t="shared" si="116"/>
        <v>679.87212276214836</v>
      </c>
      <c r="F1516" s="11">
        <f t="shared" si="117"/>
        <v>70.902140971983016</v>
      </c>
      <c r="G1516" s="11">
        <f t="shared" si="118"/>
        <v>194.16431673764751</v>
      </c>
      <c r="H1516" s="11">
        <f t="shared" si="119"/>
        <v>173.60602885740215</v>
      </c>
      <c r="I1516">
        <v>152.70000000000002</v>
      </c>
      <c r="J1516">
        <v>34</v>
      </c>
      <c r="K1516">
        <v>797</v>
      </c>
      <c r="L1516">
        <v>9</v>
      </c>
    </row>
    <row r="1517" spans="1:12">
      <c r="A1517" t="s">
        <v>16</v>
      </c>
      <c r="B1517" s="1">
        <v>43942</v>
      </c>
      <c r="C1517">
        <v>182</v>
      </c>
      <c r="D1517" s="11">
        <f t="shared" si="115"/>
        <v>343.5871966395286</v>
      </c>
      <c r="E1517" s="11">
        <f t="shared" si="116"/>
        <v>660.61381074168798</v>
      </c>
      <c r="F1517" s="11">
        <f t="shared" si="117"/>
        <v>68.893740409521925</v>
      </c>
      <c r="G1517" s="11">
        <f t="shared" si="118"/>
        <v>188.66434568458922</v>
      </c>
      <c r="H1517" s="11">
        <f t="shared" si="119"/>
        <v>168.68839955560688</v>
      </c>
      <c r="I1517">
        <v>145.5</v>
      </c>
      <c r="J1517">
        <v>37</v>
      </c>
      <c r="K1517">
        <v>763</v>
      </c>
      <c r="L1517">
        <v>7</v>
      </c>
    </row>
    <row r="1518" spans="1:12">
      <c r="A1518" t="s">
        <v>16</v>
      </c>
      <c r="B1518" s="1">
        <v>43941</v>
      </c>
      <c r="C1518">
        <v>175</v>
      </c>
      <c r="D1518" s="11">
        <f t="shared" si="115"/>
        <v>333.49108040842515</v>
      </c>
      <c r="E1518" s="11">
        <f t="shared" si="116"/>
        <v>641.20204603580567</v>
      </c>
      <c r="F1518" s="11">
        <f t="shared" si="117"/>
        <v>66.86933665532807</v>
      </c>
      <c r="G1518" s="11">
        <f t="shared" si="118"/>
        <v>183.12055016098864</v>
      </c>
      <c r="H1518" s="11">
        <f t="shared" si="119"/>
        <v>163.73158595658614</v>
      </c>
      <c r="I1518">
        <v>139.9</v>
      </c>
      <c r="J1518">
        <v>25</v>
      </c>
      <c r="K1518">
        <v>726</v>
      </c>
      <c r="L1518">
        <v>8</v>
      </c>
    </row>
    <row r="1519" spans="1:12">
      <c r="A1519" t="s">
        <v>16</v>
      </c>
      <c r="B1519" s="1">
        <v>43940</v>
      </c>
      <c r="C1519">
        <v>167</v>
      </c>
      <c r="D1519" s="11">
        <f t="shared" si="115"/>
        <v>322.51704102679093</v>
      </c>
      <c r="E1519" s="11">
        <f t="shared" si="116"/>
        <v>620.10230179028133</v>
      </c>
      <c r="F1519" s="11">
        <f t="shared" si="117"/>
        <v>64.668897792073892</v>
      </c>
      <c r="G1519" s="11">
        <f t="shared" si="118"/>
        <v>177.09468546142278</v>
      </c>
      <c r="H1519" s="11">
        <f t="shared" si="119"/>
        <v>158.34374508808534</v>
      </c>
      <c r="I1519">
        <v>133.5</v>
      </c>
      <c r="J1519">
        <v>30</v>
      </c>
      <c r="K1519">
        <v>701</v>
      </c>
      <c r="L1519">
        <v>2</v>
      </c>
    </row>
    <row r="1520" spans="1:12">
      <c r="A1520" t="s">
        <v>16</v>
      </c>
      <c r="B1520" s="1">
        <v>43939</v>
      </c>
      <c r="C1520">
        <v>165</v>
      </c>
      <c r="D1520" s="11">
        <f t="shared" si="115"/>
        <v>315.41384462704229</v>
      </c>
      <c r="E1520" s="11">
        <f t="shared" si="116"/>
        <v>606.44501278772384</v>
      </c>
      <c r="F1520" s="11">
        <f t="shared" si="117"/>
        <v>63.24461372785845</v>
      </c>
      <c r="G1520" s="11">
        <f t="shared" si="118"/>
        <v>173.19430758315832</v>
      </c>
      <c r="H1520" s="11">
        <f t="shared" si="119"/>
        <v>154.85634263501936</v>
      </c>
      <c r="I1520">
        <v>131.9</v>
      </c>
      <c r="J1520">
        <v>22</v>
      </c>
      <c r="K1520">
        <v>671</v>
      </c>
      <c r="L1520">
        <v>3</v>
      </c>
    </row>
    <row r="1521" spans="1:12">
      <c r="A1521" t="s">
        <v>16</v>
      </c>
      <c r="B1521" s="1">
        <v>43938</v>
      </c>
      <c r="C1521">
        <v>162</v>
      </c>
      <c r="D1521" s="11">
        <f t="shared" si="115"/>
        <v>305.71678437345281</v>
      </c>
      <c r="E1521" s="11">
        <f t="shared" si="116"/>
        <v>587.80051150895144</v>
      </c>
      <c r="F1521" s="11">
        <f t="shared" si="117"/>
        <v>61.300225932328388</v>
      </c>
      <c r="G1521" s="11">
        <f t="shared" si="118"/>
        <v>167.86963441226922</v>
      </c>
      <c r="H1521" s="11">
        <f t="shared" si="119"/>
        <v>150.09545052212593</v>
      </c>
      <c r="I1521">
        <v>129.5</v>
      </c>
      <c r="J1521">
        <v>37</v>
      </c>
      <c r="K1521">
        <v>649</v>
      </c>
      <c r="L1521">
        <v>9</v>
      </c>
    </row>
    <row r="1522" spans="1:12">
      <c r="A1522" t="s">
        <v>16</v>
      </c>
      <c r="B1522" s="1">
        <v>43937</v>
      </c>
      <c r="C1522">
        <v>153</v>
      </c>
      <c r="D1522" s="11">
        <f t="shared" si="115"/>
        <v>292.86718189750297</v>
      </c>
      <c r="E1522" s="11">
        <f t="shared" si="116"/>
        <v>563.09462915601023</v>
      </c>
      <c r="F1522" s="11">
        <f t="shared" si="117"/>
        <v>58.723712063354398</v>
      </c>
      <c r="G1522" s="11">
        <f t="shared" si="118"/>
        <v>160.8138946549594</v>
      </c>
      <c r="H1522" s="11">
        <f t="shared" si="119"/>
        <v>143.7867786688268</v>
      </c>
      <c r="I1522">
        <v>122.30000000000001</v>
      </c>
      <c r="J1522">
        <v>34</v>
      </c>
      <c r="K1522">
        <v>612</v>
      </c>
      <c r="L1522">
        <v>7</v>
      </c>
    </row>
    <row r="1523" spans="1:12">
      <c r="A1523" t="s">
        <v>16</v>
      </c>
      <c r="B1523" s="1">
        <v>43936</v>
      </c>
      <c r="C1523">
        <v>146</v>
      </c>
      <c r="D1523" s="11">
        <f t="shared" si="115"/>
        <v>278.54107230475142</v>
      </c>
      <c r="E1523" s="11">
        <f t="shared" si="116"/>
        <v>535.54987212276217</v>
      </c>
      <c r="F1523" s="11">
        <f t="shared" si="117"/>
        <v>55.851139147324389</v>
      </c>
      <c r="G1523" s="11">
        <f t="shared" si="118"/>
        <v>152.94740219261706</v>
      </c>
      <c r="H1523" s="11">
        <f t="shared" si="119"/>
        <v>136.75319731685667</v>
      </c>
      <c r="I1523">
        <v>116.7</v>
      </c>
      <c r="J1523">
        <v>39</v>
      </c>
      <c r="K1523">
        <v>578</v>
      </c>
      <c r="L1523">
        <v>9</v>
      </c>
    </row>
    <row r="1524" spans="1:12">
      <c r="A1524" t="s">
        <v>16</v>
      </c>
      <c r="B1524" s="1">
        <v>43935</v>
      </c>
      <c r="C1524">
        <v>137</v>
      </c>
      <c r="D1524" s="11">
        <f t="shared" si="115"/>
        <v>264.37458510300547</v>
      </c>
      <c r="E1524" s="11">
        <f t="shared" si="116"/>
        <v>508.31202046035804</v>
      </c>
      <c r="F1524" s="11">
        <f t="shared" si="117"/>
        <v>53.010572614759901</v>
      </c>
      <c r="G1524" s="11">
        <f t="shared" si="118"/>
        <v>145.16855867135931</v>
      </c>
      <c r="H1524" s="11">
        <f t="shared" si="119"/>
        <v>129.79798455933746</v>
      </c>
      <c r="I1524">
        <v>109.60000000000001</v>
      </c>
      <c r="J1524">
        <v>18</v>
      </c>
      <c r="K1524">
        <v>539</v>
      </c>
      <c r="L1524">
        <v>5</v>
      </c>
    </row>
    <row r="1525" spans="1:12">
      <c r="A1525" t="s">
        <v>16</v>
      </c>
      <c r="B1525" s="1">
        <v>43934</v>
      </c>
      <c r="C1525">
        <v>132</v>
      </c>
      <c r="D1525" s="11">
        <f t="shared" si="115"/>
        <v>252.00384980007237</v>
      </c>
      <c r="E1525" s="11">
        <f t="shared" si="116"/>
        <v>484.52685421994886</v>
      </c>
      <c r="F1525" s="11">
        <f t="shared" si="117"/>
        <v>50.530077896182455</v>
      </c>
      <c r="G1525" s="11">
        <f t="shared" si="118"/>
        <v>138.37576573730325</v>
      </c>
      <c r="H1525" s="11">
        <f t="shared" si="119"/>
        <v>123.7244184893911</v>
      </c>
      <c r="I1525">
        <v>105.60000000000001</v>
      </c>
      <c r="J1525">
        <v>14</v>
      </c>
      <c r="K1525">
        <v>521</v>
      </c>
      <c r="L1525">
        <v>3</v>
      </c>
    </row>
    <row r="1526" spans="1:12">
      <c r="A1526" t="s">
        <v>16</v>
      </c>
      <c r="B1526" s="1">
        <v>43933</v>
      </c>
      <c r="C1526">
        <v>129</v>
      </c>
      <c r="D1526" s="11">
        <f t="shared" si="115"/>
        <v>241.34905520044936</v>
      </c>
      <c r="E1526" s="11">
        <f t="shared" si="116"/>
        <v>464.04092071611257</v>
      </c>
      <c r="F1526" s="11">
        <f t="shared" si="117"/>
        <v>48.393651799859299</v>
      </c>
      <c r="G1526" s="11">
        <f t="shared" si="118"/>
        <v>132.52519891990659</v>
      </c>
      <c r="H1526" s="11">
        <f t="shared" si="119"/>
        <v>118.49331480979214</v>
      </c>
      <c r="I1526">
        <v>103.2</v>
      </c>
      <c r="J1526">
        <v>13</v>
      </c>
      <c r="K1526">
        <v>507</v>
      </c>
      <c r="L1526">
        <v>1</v>
      </c>
    </row>
    <row r="1527" spans="1:12">
      <c r="A1527" t="s">
        <v>16</v>
      </c>
      <c r="B1527" s="1">
        <v>43932</v>
      </c>
      <c r="C1527">
        <v>128</v>
      </c>
      <c r="D1527" s="11">
        <f t="shared" si="115"/>
        <v>231.65199494685987</v>
      </c>
      <c r="E1527" s="11">
        <f t="shared" si="116"/>
        <v>445.39641943734017</v>
      </c>
      <c r="F1527" s="11">
        <f t="shared" si="117"/>
        <v>46.449264004329237</v>
      </c>
      <c r="G1527" s="11">
        <f t="shared" si="118"/>
        <v>127.20052574901747</v>
      </c>
      <c r="H1527" s="11">
        <f t="shared" si="119"/>
        <v>113.73242269689871</v>
      </c>
      <c r="I1527">
        <v>102.4</v>
      </c>
      <c r="J1527">
        <v>35</v>
      </c>
      <c r="K1527">
        <v>494</v>
      </c>
      <c r="L1527">
        <v>14</v>
      </c>
    </row>
    <row r="1528" spans="1:12">
      <c r="A1528" t="s">
        <v>16</v>
      </c>
      <c r="B1528" s="1">
        <v>43931</v>
      </c>
      <c r="C1528">
        <v>114</v>
      </c>
      <c r="D1528" s="11">
        <f t="shared" si="115"/>
        <v>221.915029095519</v>
      </c>
      <c r="E1528" s="11">
        <f t="shared" si="116"/>
        <v>426.67519181585681</v>
      </c>
      <c r="F1528" s="11">
        <f t="shared" si="117"/>
        <v>44.4968746129328</v>
      </c>
      <c r="G1528" s="11">
        <f t="shared" si="118"/>
        <v>121.85394034285723</v>
      </c>
      <c r="H1528" s="11">
        <f t="shared" si="119"/>
        <v>108.95193843539255</v>
      </c>
      <c r="I1528">
        <v>91.2</v>
      </c>
      <c r="J1528">
        <v>31</v>
      </c>
      <c r="K1528">
        <v>459</v>
      </c>
      <c r="L1528">
        <v>15</v>
      </c>
    </row>
    <row r="1529" spans="1:12">
      <c r="A1529" t="s">
        <v>16</v>
      </c>
      <c r="B1529" s="1">
        <v>43930</v>
      </c>
      <c r="C1529">
        <v>99</v>
      </c>
      <c r="D1529" s="11">
        <f t="shared" si="115"/>
        <v>209.94334977009987</v>
      </c>
      <c r="E1529" s="11">
        <f t="shared" si="116"/>
        <v>403.65728900255755</v>
      </c>
      <c r="F1529" s="11">
        <f t="shared" si="117"/>
        <v>42.096395853019146</v>
      </c>
      <c r="G1529" s="11">
        <f t="shared" si="118"/>
        <v>115.28026976151266</v>
      </c>
      <c r="H1529" s="11">
        <f t="shared" si="119"/>
        <v>103.07429385157349</v>
      </c>
      <c r="I1529">
        <v>79.2</v>
      </c>
      <c r="J1529">
        <v>24</v>
      </c>
      <c r="K1529">
        <v>428</v>
      </c>
      <c r="L1529">
        <v>13</v>
      </c>
    </row>
    <row r="1530" spans="1:12">
      <c r="A1530" t="s">
        <v>16</v>
      </c>
      <c r="B1530" s="1">
        <v>43929</v>
      </c>
      <c r="C1530">
        <v>86</v>
      </c>
      <c r="D1530" s="11">
        <f t="shared" si="115"/>
        <v>194.38016664705503</v>
      </c>
      <c r="E1530" s="11">
        <f t="shared" si="116"/>
        <v>373.73401534526857</v>
      </c>
      <c r="F1530" s="11">
        <f t="shared" si="117"/>
        <v>38.97577346513139</v>
      </c>
      <c r="G1530" s="11">
        <f t="shared" si="118"/>
        <v>106.73449800576471</v>
      </c>
      <c r="H1530" s="11">
        <f t="shared" si="119"/>
        <v>95.433355892608716</v>
      </c>
      <c r="I1530">
        <v>68.8</v>
      </c>
      <c r="J1530">
        <v>17</v>
      </c>
      <c r="K1530">
        <v>404</v>
      </c>
      <c r="L1530">
        <v>4</v>
      </c>
    </row>
    <row r="1531" spans="1:12">
      <c r="A1531" t="s">
        <v>16</v>
      </c>
      <c r="B1531" s="1">
        <v>43928</v>
      </c>
      <c r="C1531">
        <v>82</v>
      </c>
      <c r="D1531" s="11">
        <f t="shared" si="115"/>
        <v>179.09632270826995</v>
      </c>
      <c r="E1531" s="11">
        <f t="shared" si="116"/>
        <v>344.34782608695656</v>
      </c>
      <c r="F1531" s="11">
        <f t="shared" si="117"/>
        <v>35.911162248308287</v>
      </c>
      <c r="G1531" s="11">
        <f t="shared" si="118"/>
        <v>98.342111896914801</v>
      </c>
      <c r="H1531" s="11">
        <f t="shared" si="119"/>
        <v>87.929562973933059</v>
      </c>
      <c r="I1531">
        <v>65.600000000000009</v>
      </c>
      <c r="J1531">
        <v>20</v>
      </c>
      <c r="K1531">
        <v>387</v>
      </c>
      <c r="L1531">
        <v>6</v>
      </c>
    </row>
    <row r="1532" spans="1:12">
      <c r="A1532" t="s">
        <v>16</v>
      </c>
      <c r="B1532" s="1">
        <v>43927</v>
      </c>
      <c r="C1532">
        <v>76</v>
      </c>
      <c r="D1532" s="11">
        <f t="shared" si="115"/>
        <v>164.09181795374468</v>
      </c>
      <c r="E1532" s="11">
        <f t="shared" si="116"/>
        <v>315.4987212276215</v>
      </c>
      <c r="F1532" s="11">
        <f t="shared" si="117"/>
        <v>32.902562202549845</v>
      </c>
      <c r="G1532" s="11">
        <f t="shared" si="118"/>
        <v>90.103111434962941</v>
      </c>
      <c r="H1532" s="11">
        <f t="shared" si="119"/>
        <v>80.562915095546515</v>
      </c>
      <c r="I1532">
        <v>60.800000000000004</v>
      </c>
      <c r="J1532">
        <v>27</v>
      </c>
      <c r="K1532">
        <v>367</v>
      </c>
      <c r="L1532">
        <v>13</v>
      </c>
    </row>
    <row r="1533" spans="1:12">
      <c r="A1533" t="s">
        <v>16</v>
      </c>
      <c r="B1533" s="1">
        <v>43926</v>
      </c>
      <c r="C1533">
        <v>63</v>
      </c>
      <c r="D1533" s="11">
        <f t="shared" si="115"/>
        <v>148.9675964059652</v>
      </c>
      <c r="E1533" s="11">
        <f t="shared" si="116"/>
        <v>286.41943734015348</v>
      </c>
      <c r="F1533" s="11">
        <f t="shared" si="117"/>
        <v>29.869957369192257</v>
      </c>
      <c r="G1533" s="11">
        <f t="shared" si="118"/>
        <v>81.79837426719763</v>
      </c>
      <c r="H1533" s="11">
        <f t="shared" si="119"/>
        <v>73.137490771321765</v>
      </c>
      <c r="I1533">
        <v>50.400000000000006</v>
      </c>
      <c r="J1533">
        <v>25</v>
      </c>
      <c r="K1533">
        <v>340</v>
      </c>
      <c r="L1533">
        <v>10</v>
      </c>
    </row>
    <row r="1534" spans="1:12">
      <c r="A1534" t="s">
        <v>16</v>
      </c>
      <c r="B1534" s="1">
        <v>43925</v>
      </c>
      <c r="C1534">
        <v>53</v>
      </c>
      <c r="D1534" s="11">
        <f t="shared" si="115"/>
        <v>140.14845930290645</v>
      </c>
      <c r="E1534" s="11">
        <f t="shared" si="116"/>
        <v>269.46291560102304</v>
      </c>
      <c r="F1534" s="11">
        <f t="shared" si="117"/>
        <v>28.101604682722531</v>
      </c>
      <c r="G1534" s="11">
        <f t="shared" si="118"/>
        <v>76.955770272273796</v>
      </c>
      <c r="H1534" s="11">
        <f t="shared" si="119"/>
        <v>68.807625927908404</v>
      </c>
      <c r="I1534">
        <v>42.400000000000006</v>
      </c>
      <c r="J1534">
        <v>13</v>
      </c>
      <c r="K1534">
        <v>315</v>
      </c>
      <c r="L1534">
        <v>4</v>
      </c>
    </row>
    <row r="1535" spans="1:12">
      <c r="A1535" t="s">
        <v>16</v>
      </c>
      <c r="B1535" s="1">
        <v>43924</v>
      </c>
      <c r="C1535">
        <v>49</v>
      </c>
      <c r="D1535" s="11">
        <f t="shared" si="115"/>
        <v>128.93498633476386</v>
      </c>
      <c r="E1535" s="11">
        <f t="shared" si="116"/>
        <v>247.90281329923275</v>
      </c>
      <c r="F1535" s="11">
        <f t="shared" si="117"/>
        <v>25.853156244270071</v>
      </c>
      <c r="G1535" s="11">
        <f t="shared" si="118"/>
        <v>70.798432161081038</v>
      </c>
      <c r="H1535" s="11">
        <f t="shared" si="119"/>
        <v>63.302232167731219</v>
      </c>
      <c r="I1535">
        <v>39.200000000000003</v>
      </c>
      <c r="J1535">
        <v>19</v>
      </c>
      <c r="K1535">
        <v>302</v>
      </c>
      <c r="L1535">
        <v>9</v>
      </c>
    </row>
    <row r="1536" spans="1:12">
      <c r="A1536" t="s">
        <v>16</v>
      </c>
      <c r="B1536" s="1">
        <v>43923</v>
      </c>
      <c r="C1536">
        <v>40</v>
      </c>
      <c r="D1536" s="11">
        <f t="shared" si="115"/>
        <v>116.00557266331123</v>
      </c>
      <c r="E1536" s="11">
        <f t="shared" si="116"/>
        <v>223.04347826086956</v>
      </c>
      <c r="F1536" s="11">
        <f t="shared" si="117"/>
        <v>23.260639183563324</v>
      </c>
      <c r="G1536" s="11">
        <f t="shared" si="118"/>
        <v>63.698867933228904</v>
      </c>
      <c r="H1536" s="11">
        <f t="shared" si="119"/>
        <v>56.954376017206641</v>
      </c>
      <c r="I1536">
        <v>32</v>
      </c>
      <c r="J1536">
        <v>12</v>
      </c>
      <c r="K1536">
        <v>283</v>
      </c>
      <c r="L1536">
        <v>6</v>
      </c>
    </row>
    <row r="1537" spans="1:12">
      <c r="A1537" t="s">
        <v>16</v>
      </c>
      <c r="B1537" s="1">
        <v>43922</v>
      </c>
      <c r="C1537">
        <v>34</v>
      </c>
      <c r="D1537" s="11">
        <f t="shared" si="115"/>
        <v>102.71700861209601</v>
      </c>
      <c r="E1537" s="11">
        <f t="shared" si="116"/>
        <v>197.49360613810742</v>
      </c>
      <c r="F1537" s="11">
        <f t="shared" si="117"/>
        <v>20.596107760059166</v>
      </c>
      <c r="G1537" s="11">
        <f t="shared" si="118"/>
        <v>56.402093587936427</v>
      </c>
      <c r="H1537" s="11">
        <f t="shared" si="119"/>
        <v>50.43019052916749</v>
      </c>
      <c r="I1537">
        <v>27.200000000000003</v>
      </c>
      <c r="J1537">
        <v>25</v>
      </c>
      <c r="K1537">
        <v>271</v>
      </c>
      <c r="L1537">
        <v>3</v>
      </c>
    </row>
    <row r="1538" spans="1:12">
      <c r="A1538" t="s">
        <v>16</v>
      </c>
      <c r="B1538" s="1">
        <v>43921</v>
      </c>
      <c r="C1538">
        <v>31</v>
      </c>
      <c r="D1538" s="11">
        <f t="shared" ref="D1538:D1601" si="120">SUMIFS(CasesHB,HB,"Wales",SpecDate,B1538)*SUMIFS(Pop,Area,A1538)</f>
        <v>89.947217331648943</v>
      </c>
      <c r="E1538" s="11">
        <f t="shared" ref="E1538:E1601" si="121">SUMIFS(CasesHB,HB,"Wales",SpecDate,B1538)*SUMIFS(AreaKm2,Area,A1538)</f>
        <v>172.94117647058823</v>
      </c>
      <c r="F1538" s="11">
        <f t="shared" ref="F1538:F1601" si="122">SUMIFS(CasesHB,HB,"Wales",SpecDate,B1538)*SUMIFS(PopKm2,Area,A1538)</f>
        <v>18.035597082817933</v>
      </c>
      <c r="G1538" s="11">
        <f t="shared" ref="G1538:G1601" si="123">SUMIFS(CasesHB,HB,"Wales",SpecDate,B1538)*SUMIFS(PopKm2SRT,Area,A1538)</f>
        <v>49.390178301168888</v>
      </c>
      <c r="H1538" s="11">
        <f t="shared" ref="H1538:H1601" si="124">SUMIFS(CasesHB,HB,"Wales",SpecDate,B1538)*SUMIFS(PopSRTKm2,Area,A1538)</f>
        <v>44.160702973093834</v>
      </c>
      <c r="I1538">
        <v>24.8</v>
      </c>
      <c r="J1538">
        <v>20</v>
      </c>
      <c r="K1538">
        <v>246</v>
      </c>
      <c r="L1538">
        <v>4</v>
      </c>
    </row>
    <row r="1539" spans="1:12">
      <c r="A1539" t="s">
        <v>16</v>
      </c>
      <c r="B1539" s="1">
        <v>43920</v>
      </c>
      <c r="C1539">
        <v>27</v>
      </c>
      <c r="D1539" s="11">
        <f t="shared" si="120"/>
        <v>79.132800341020356</v>
      </c>
      <c r="E1539" s="11">
        <f t="shared" si="121"/>
        <v>152.14833759590792</v>
      </c>
      <c r="F1539" s="11">
        <f t="shared" si="122"/>
        <v>15.867164603029265</v>
      </c>
      <c r="G1539" s="11">
        <f t="shared" si="123"/>
        <v>43.451962542687625</v>
      </c>
      <c r="H1539" s="11">
        <f t="shared" si="124"/>
        <v>38.851230699043953</v>
      </c>
      <c r="I1539">
        <v>21.6</v>
      </c>
      <c r="J1539">
        <v>15</v>
      </c>
      <c r="K1539">
        <v>226</v>
      </c>
      <c r="L1539">
        <v>5</v>
      </c>
    </row>
    <row r="1540" spans="1:12">
      <c r="A1540" t="s">
        <v>16</v>
      </c>
      <c r="B1540" s="1">
        <v>43919</v>
      </c>
      <c r="C1540">
        <v>22</v>
      </c>
      <c r="D1540" s="11">
        <f t="shared" si="120"/>
        <v>65.804330692053739</v>
      </c>
      <c r="E1540" s="11">
        <f t="shared" si="121"/>
        <v>126.52173913043478</v>
      </c>
      <c r="F1540" s="11">
        <f t="shared" si="122"/>
        <v>13.194631583658728</v>
      </c>
      <c r="G1540" s="11">
        <f t="shared" si="123"/>
        <v>36.133275962123996</v>
      </c>
      <c r="H1540" s="11">
        <f t="shared" si="124"/>
        <v>32.307453062392071</v>
      </c>
      <c r="I1540">
        <v>17.600000000000001</v>
      </c>
      <c r="J1540">
        <v>20</v>
      </c>
      <c r="K1540">
        <v>211</v>
      </c>
      <c r="L1540">
        <v>1</v>
      </c>
    </row>
    <row r="1541" spans="1:12">
      <c r="A1541" t="s">
        <v>16</v>
      </c>
      <c r="B1541" s="1">
        <v>43918</v>
      </c>
      <c r="C1541">
        <v>21</v>
      </c>
      <c r="D1541" s="11">
        <f t="shared" si="120"/>
        <v>59.579057442835797</v>
      </c>
      <c r="E1541" s="11">
        <f t="shared" si="121"/>
        <v>114.55242966751918</v>
      </c>
      <c r="F1541" s="11">
        <f t="shared" si="122"/>
        <v>11.946382628503628</v>
      </c>
      <c r="G1541" s="11">
        <f t="shared" si="123"/>
        <v>32.714967259824824</v>
      </c>
      <c r="H1541" s="11">
        <f t="shared" si="124"/>
        <v>29.251077878806164</v>
      </c>
      <c r="I1541">
        <v>16.8</v>
      </c>
      <c r="J1541">
        <v>9</v>
      </c>
      <c r="K1541">
        <v>191</v>
      </c>
      <c r="L1541">
        <v>2</v>
      </c>
    </row>
    <row r="1542" spans="1:12">
      <c r="A1542" t="s">
        <v>16</v>
      </c>
      <c r="B1542" s="1">
        <v>43917</v>
      </c>
      <c r="C1542">
        <v>19</v>
      </c>
      <c r="D1542" s="11">
        <f t="shared" si="120"/>
        <v>52.954728216103888</v>
      </c>
      <c r="E1542" s="11">
        <f t="shared" si="121"/>
        <v>101.81585677749361</v>
      </c>
      <c r="F1542" s="11">
        <f t="shared" si="122"/>
        <v>10.618117714684738</v>
      </c>
      <c r="G1542" s="11">
        <f t="shared" si="123"/>
        <v>29.077536204814159</v>
      </c>
      <c r="H1542" s="11">
        <f t="shared" si="124"/>
        <v>25.998781209092954</v>
      </c>
      <c r="I1542">
        <v>15.200000000000001</v>
      </c>
      <c r="J1542">
        <v>12</v>
      </c>
      <c r="K1542">
        <v>182</v>
      </c>
      <c r="L1542">
        <v>3</v>
      </c>
    </row>
    <row r="1543" spans="1:12">
      <c r="A1543" t="s">
        <v>16</v>
      </c>
      <c r="B1543" s="1">
        <v>43916</v>
      </c>
      <c r="C1543">
        <v>16</v>
      </c>
      <c r="D1543" s="11">
        <f t="shared" si="120"/>
        <v>45.57219263209543</v>
      </c>
      <c r="E1543" s="11">
        <f t="shared" si="121"/>
        <v>87.621483375959087</v>
      </c>
      <c r="F1543" s="11">
        <f t="shared" si="122"/>
        <v>9.1378224794046492</v>
      </c>
      <c r="G1543" s="11">
        <f t="shared" si="123"/>
        <v>25.023772679651671</v>
      </c>
      <c r="H1543" s="11">
        <f t="shared" si="124"/>
        <v>22.374233715737869</v>
      </c>
      <c r="I1543">
        <v>12.8</v>
      </c>
      <c r="J1543">
        <v>20</v>
      </c>
      <c r="K1543">
        <v>170</v>
      </c>
      <c r="L1543">
        <v>3</v>
      </c>
    </row>
    <row r="1544" spans="1:12">
      <c r="A1544" t="s">
        <v>16</v>
      </c>
      <c r="B1544" s="1">
        <v>43915</v>
      </c>
      <c r="C1544">
        <v>13</v>
      </c>
      <c r="D1544" s="11">
        <f t="shared" si="120"/>
        <v>38.628618623352345</v>
      </c>
      <c r="E1544" s="11">
        <f t="shared" si="121"/>
        <v>74.271099744245532</v>
      </c>
      <c r="F1544" s="11">
        <f t="shared" si="122"/>
        <v>7.7455447986547297</v>
      </c>
      <c r="G1544" s="11">
        <f t="shared" si="123"/>
        <v>21.211043742471819</v>
      </c>
      <c r="H1544" s="11">
        <f t="shared" si="124"/>
        <v>18.965199857122816</v>
      </c>
      <c r="I1544">
        <v>10.4</v>
      </c>
      <c r="J1544">
        <v>14</v>
      </c>
      <c r="K1544">
        <v>150</v>
      </c>
      <c r="L1544">
        <v>4</v>
      </c>
    </row>
    <row r="1545" spans="1:12">
      <c r="A1545" t="s">
        <v>16</v>
      </c>
      <c r="B1545" s="1">
        <v>43914</v>
      </c>
      <c r="C1545">
        <v>9</v>
      </c>
      <c r="D1545" s="11">
        <f t="shared" si="120"/>
        <v>31.325894234846682</v>
      </c>
      <c r="E1545" s="11">
        <f t="shared" si="121"/>
        <v>60.230179028132994</v>
      </c>
      <c r="F1545" s="11">
        <f t="shared" si="122"/>
        <v>6.2812527551073991</v>
      </c>
      <c r="G1545" s="11">
        <f t="shared" si="123"/>
        <v>17.201104687851632</v>
      </c>
      <c r="H1545" s="11">
        <f t="shared" si="124"/>
        <v>15.379836660993194</v>
      </c>
      <c r="I1545">
        <v>7.2</v>
      </c>
      <c r="J1545">
        <v>14</v>
      </c>
      <c r="K1545">
        <v>136</v>
      </c>
      <c r="L1545">
        <v>0</v>
      </c>
    </row>
    <row r="1546" spans="1:12">
      <c r="A1546" t="s">
        <v>16</v>
      </c>
      <c r="B1546" s="1">
        <v>43913</v>
      </c>
      <c r="C1546">
        <v>9</v>
      </c>
      <c r="D1546" s="11">
        <f t="shared" si="120"/>
        <v>25.938638538408082</v>
      </c>
      <c r="E1546" s="11">
        <f t="shared" si="121"/>
        <v>49.872122762148337</v>
      </c>
      <c r="F1546" s="11">
        <f t="shared" si="122"/>
        <v>5.2010373131462542</v>
      </c>
      <c r="G1546" s="11">
        <f t="shared" si="123"/>
        <v>14.242952926246573</v>
      </c>
      <c r="H1546" s="11">
        <f t="shared" si="124"/>
        <v>12.734896598274618</v>
      </c>
      <c r="I1546">
        <v>7.2</v>
      </c>
      <c r="J1546">
        <v>12</v>
      </c>
      <c r="K1546">
        <v>122</v>
      </c>
      <c r="L1546">
        <v>3</v>
      </c>
    </row>
    <row r="1547" spans="1:12">
      <c r="A1547" t="s">
        <v>16</v>
      </c>
      <c r="B1547" s="1">
        <v>43912</v>
      </c>
      <c r="C1547">
        <v>6</v>
      </c>
      <c r="D1547" s="11">
        <f t="shared" si="120"/>
        <v>20.750910830726465</v>
      </c>
      <c r="E1547" s="11">
        <f t="shared" si="121"/>
        <v>39.897698209718669</v>
      </c>
      <c r="F1547" s="11">
        <f t="shared" si="122"/>
        <v>4.1608298505170032</v>
      </c>
      <c r="G1547" s="11">
        <f t="shared" si="123"/>
        <v>11.394362340997258</v>
      </c>
      <c r="H1547" s="11">
        <f t="shared" si="124"/>
        <v>10.187917278619695</v>
      </c>
      <c r="I1547">
        <v>4.8000000000000007</v>
      </c>
      <c r="J1547">
        <v>20</v>
      </c>
      <c r="K1547">
        <v>110</v>
      </c>
      <c r="L1547">
        <v>2</v>
      </c>
    </row>
    <row r="1548" spans="1:12">
      <c r="A1548" t="s">
        <v>16</v>
      </c>
      <c r="B1548" s="1">
        <v>43911</v>
      </c>
      <c r="C1548">
        <v>4</v>
      </c>
      <c r="D1548" s="11">
        <f t="shared" si="120"/>
        <v>17.718085401620289</v>
      </c>
      <c r="E1548" s="11">
        <f t="shared" si="121"/>
        <v>34.066496163682864</v>
      </c>
      <c r="F1548" s="11">
        <f t="shared" si="122"/>
        <v>3.5527085646722107</v>
      </c>
      <c r="G1548" s="11">
        <f t="shared" si="123"/>
        <v>9.7290324603899663</v>
      </c>
      <c r="H1548" s="11">
        <f t="shared" si="124"/>
        <v>8.6989139840522007</v>
      </c>
      <c r="I1548">
        <v>3.2</v>
      </c>
      <c r="J1548">
        <v>14</v>
      </c>
      <c r="K1548">
        <v>90</v>
      </c>
      <c r="L1548">
        <v>2</v>
      </c>
    </row>
    <row r="1549" spans="1:12">
      <c r="A1549" t="s">
        <v>16</v>
      </c>
      <c r="B1549" s="1">
        <v>43910</v>
      </c>
      <c r="C1549">
        <v>2</v>
      </c>
      <c r="D1549" s="11">
        <f t="shared" si="120"/>
        <v>14.725165570265512</v>
      </c>
      <c r="E1549" s="11">
        <f t="shared" si="121"/>
        <v>28.312020460358056</v>
      </c>
      <c r="F1549" s="11">
        <f t="shared" si="122"/>
        <v>2.9525888746937965</v>
      </c>
      <c r="G1549" s="11">
        <f t="shared" si="123"/>
        <v>8.0856148150538232</v>
      </c>
      <c r="H1549" s="11">
        <f t="shared" si="124"/>
        <v>7.2295028380974378</v>
      </c>
      <c r="I1549">
        <v>1.6</v>
      </c>
      <c r="J1549">
        <v>11</v>
      </c>
      <c r="K1549">
        <v>76</v>
      </c>
      <c r="L1549">
        <v>0</v>
      </c>
    </row>
    <row r="1550" spans="1:12">
      <c r="A1550" t="s">
        <v>16</v>
      </c>
      <c r="B1550" s="1">
        <v>43909</v>
      </c>
      <c r="C1550">
        <v>2</v>
      </c>
      <c r="D1550" s="11">
        <f t="shared" si="120"/>
        <v>11.851962532164924</v>
      </c>
      <c r="E1550" s="11">
        <f t="shared" si="121"/>
        <v>22.787723785166239</v>
      </c>
      <c r="F1550" s="11">
        <f t="shared" si="122"/>
        <v>2.3764739723145194</v>
      </c>
      <c r="G1550" s="11">
        <f t="shared" si="123"/>
        <v>6.5079338755311262</v>
      </c>
      <c r="H1550" s="11">
        <f t="shared" si="124"/>
        <v>5.8188681379808642</v>
      </c>
      <c r="I1550">
        <v>1.6</v>
      </c>
      <c r="J1550">
        <v>11</v>
      </c>
      <c r="K1550">
        <v>65</v>
      </c>
      <c r="L1550">
        <v>0</v>
      </c>
    </row>
    <row r="1551" spans="1:12">
      <c r="A1551" t="s">
        <v>16</v>
      </c>
      <c r="B1551" s="1">
        <v>43908</v>
      </c>
      <c r="C1551">
        <v>2</v>
      </c>
      <c r="D1551" s="11">
        <f t="shared" si="120"/>
        <v>9.4576266670811009</v>
      </c>
      <c r="E1551" s="11">
        <f t="shared" si="121"/>
        <v>18.184143222506393</v>
      </c>
      <c r="F1551" s="11">
        <f t="shared" si="122"/>
        <v>1.896378220331788</v>
      </c>
      <c r="G1551" s="11">
        <f t="shared" si="123"/>
        <v>5.1931997592622121</v>
      </c>
      <c r="H1551" s="11">
        <f t="shared" si="124"/>
        <v>4.6433392212170537</v>
      </c>
      <c r="I1551">
        <v>1.6</v>
      </c>
      <c r="J1551">
        <v>5</v>
      </c>
      <c r="K1551">
        <v>54</v>
      </c>
      <c r="L1551">
        <v>0</v>
      </c>
    </row>
    <row r="1552" spans="1:12">
      <c r="A1552" t="s">
        <v>16</v>
      </c>
      <c r="B1552" s="1">
        <v>43907</v>
      </c>
      <c r="C1552">
        <v>2</v>
      </c>
      <c r="D1552" s="11">
        <f t="shared" si="120"/>
        <v>8.0609307457822048</v>
      </c>
      <c r="E1552" s="11">
        <f t="shared" si="121"/>
        <v>15.498721227621484</v>
      </c>
      <c r="F1552" s="11">
        <f t="shared" si="122"/>
        <v>1.6163223650085283</v>
      </c>
      <c r="G1552" s="11">
        <f t="shared" si="123"/>
        <v>4.4262715247720124</v>
      </c>
      <c r="H1552" s="11">
        <f t="shared" si="124"/>
        <v>3.9576140197714968</v>
      </c>
      <c r="I1552">
        <v>1.6</v>
      </c>
      <c r="J1552">
        <v>45</v>
      </c>
      <c r="K1552">
        <v>49</v>
      </c>
      <c r="L1552">
        <v>0</v>
      </c>
    </row>
    <row r="1553" spans="1:12">
      <c r="A1553" t="s">
        <v>16</v>
      </c>
      <c r="B1553" s="1">
        <v>43906</v>
      </c>
      <c r="C1553">
        <v>2</v>
      </c>
      <c r="D1553" s="11">
        <f t="shared" si="120"/>
        <v>6.5844236289805131</v>
      </c>
      <c r="E1553" s="11">
        <f t="shared" si="121"/>
        <v>12.659846547314578</v>
      </c>
      <c r="F1553" s="11">
        <f t="shared" si="122"/>
        <v>1.3202633179525107</v>
      </c>
      <c r="G1553" s="11">
        <f t="shared" si="123"/>
        <v>3.6155188197395147</v>
      </c>
      <c r="H1553" s="11">
        <f t="shared" si="124"/>
        <v>3.2327045211004801</v>
      </c>
      <c r="I1553">
        <v>1.6</v>
      </c>
      <c r="J1553">
        <v>2</v>
      </c>
      <c r="K1553">
        <v>4</v>
      </c>
      <c r="L1553">
        <v>0</v>
      </c>
    </row>
    <row r="1554" spans="1:12">
      <c r="A1554" t="s">
        <v>16</v>
      </c>
      <c r="B1554" s="1">
        <v>43905</v>
      </c>
      <c r="C1554">
        <v>2</v>
      </c>
      <c r="D1554" s="11">
        <f t="shared" si="120"/>
        <v>5.2276333054330131</v>
      </c>
      <c r="E1554" s="11">
        <f t="shared" si="121"/>
        <v>10.051150895140665</v>
      </c>
      <c r="F1554" s="11">
        <f t="shared" si="122"/>
        <v>1.0482090584956296</v>
      </c>
      <c r="G1554" s="11">
        <f t="shared" si="123"/>
        <v>2.8705028205204632</v>
      </c>
      <c r="H1554" s="11">
        <f t="shared" si="124"/>
        <v>2.5665714682676541</v>
      </c>
      <c r="I1554">
        <v>1.6</v>
      </c>
      <c r="J1554">
        <v>0</v>
      </c>
      <c r="K1554">
        <v>2</v>
      </c>
      <c r="L1554">
        <v>0</v>
      </c>
    </row>
    <row r="1555" spans="1:12">
      <c r="A1555" t="s">
        <v>16</v>
      </c>
      <c r="B1555" s="1">
        <v>43904</v>
      </c>
      <c r="C1555">
        <v>2</v>
      </c>
      <c r="D1555" s="11">
        <f t="shared" si="120"/>
        <v>4.0703709706424993</v>
      </c>
      <c r="E1555" s="11">
        <f t="shared" si="121"/>
        <v>7.8260869565217392</v>
      </c>
      <c r="F1555" s="11">
        <f t="shared" si="122"/>
        <v>0.81616277837064299</v>
      </c>
      <c r="G1555" s="11">
        <f t="shared" si="123"/>
        <v>2.2350479976571545</v>
      </c>
      <c r="H1555" s="11">
        <f t="shared" si="124"/>
        <v>1.9983991584984786</v>
      </c>
      <c r="I1555">
        <v>1.6</v>
      </c>
      <c r="J1555">
        <v>0</v>
      </c>
      <c r="K1555">
        <v>2</v>
      </c>
      <c r="L1555">
        <v>0</v>
      </c>
    </row>
    <row r="1556" spans="1:12">
      <c r="A1556" t="s">
        <v>16</v>
      </c>
      <c r="B1556" s="1">
        <v>43903</v>
      </c>
      <c r="C1556">
        <v>2</v>
      </c>
      <c r="D1556" s="11">
        <f t="shared" si="120"/>
        <v>3.312164613365955</v>
      </c>
      <c r="E1556" s="11">
        <f t="shared" si="121"/>
        <v>6.3682864450127878</v>
      </c>
      <c r="F1556" s="11">
        <f t="shared" si="122"/>
        <v>0.66413245690944478</v>
      </c>
      <c r="G1556" s="11">
        <f t="shared" si="123"/>
        <v>1.8187155275053317</v>
      </c>
      <c r="H1556" s="11">
        <f t="shared" si="124"/>
        <v>1.6261483348566053</v>
      </c>
      <c r="I1556">
        <v>1.6</v>
      </c>
      <c r="J1556">
        <v>0</v>
      </c>
      <c r="K1556">
        <v>2</v>
      </c>
      <c r="L1556">
        <v>0</v>
      </c>
    </row>
    <row r="1557" spans="1:12">
      <c r="A1557" t="s">
        <v>16</v>
      </c>
      <c r="B1557" s="1">
        <v>43902</v>
      </c>
      <c r="C1557">
        <v>2</v>
      </c>
      <c r="D1557" s="11">
        <f t="shared" si="120"/>
        <v>2.2347134740782346</v>
      </c>
      <c r="E1557" s="11">
        <f t="shared" si="121"/>
        <v>4.296675191815857</v>
      </c>
      <c r="F1557" s="11">
        <f t="shared" si="122"/>
        <v>0.44808936851721576</v>
      </c>
      <c r="G1557" s="11">
        <f t="shared" si="123"/>
        <v>1.2270851751843201</v>
      </c>
      <c r="H1557" s="11">
        <f t="shared" si="124"/>
        <v>1.0971603223128903</v>
      </c>
      <c r="I1557">
        <v>1.6</v>
      </c>
      <c r="J1557">
        <v>1</v>
      </c>
      <c r="K1557">
        <v>2</v>
      </c>
      <c r="L1557">
        <v>1</v>
      </c>
    </row>
    <row r="1558" spans="1:12">
      <c r="A1558" t="s">
        <v>16</v>
      </c>
      <c r="B1558" s="1">
        <v>43901</v>
      </c>
      <c r="C1558">
        <v>1</v>
      </c>
      <c r="D1558" s="11">
        <f t="shared" si="120"/>
        <v>1.2769791280447056</v>
      </c>
      <c r="E1558" s="11">
        <f t="shared" si="121"/>
        <v>2.4552429667519182</v>
      </c>
      <c r="F1558" s="11">
        <f t="shared" si="122"/>
        <v>0.25605106772412328</v>
      </c>
      <c r="G1558" s="11">
        <f t="shared" si="123"/>
        <v>0.70119152867675438</v>
      </c>
      <c r="H1558" s="11">
        <f t="shared" si="124"/>
        <v>0.62694875560736585</v>
      </c>
      <c r="I1558">
        <v>0.8</v>
      </c>
      <c r="J1558">
        <v>0</v>
      </c>
      <c r="K1558">
        <v>1</v>
      </c>
      <c r="L1558">
        <v>0</v>
      </c>
    </row>
    <row r="1559" spans="1:12">
      <c r="A1559" t="s">
        <v>16</v>
      </c>
      <c r="B1559" s="1">
        <v>43900</v>
      </c>
      <c r="C1559">
        <v>1</v>
      </c>
      <c r="D1559" s="11">
        <f t="shared" si="120"/>
        <v>0.71830075952514694</v>
      </c>
      <c r="E1559" s="11">
        <f t="shared" si="121"/>
        <v>1.381074168797954</v>
      </c>
      <c r="F1559" s="11">
        <f t="shared" si="122"/>
        <v>0.14402872559481936</v>
      </c>
      <c r="G1559" s="11">
        <f t="shared" si="123"/>
        <v>0.39442023488067435</v>
      </c>
      <c r="H1559" s="11">
        <f t="shared" si="124"/>
        <v>0.35265867502914328</v>
      </c>
      <c r="I1559">
        <v>0.8</v>
      </c>
      <c r="J1559">
        <v>0</v>
      </c>
      <c r="K1559">
        <v>1</v>
      </c>
      <c r="L1559">
        <v>0</v>
      </c>
    </row>
    <row r="1560" spans="1:12">
      <c r="A1560" t="s">
        <v>16</v>
      </c>
      <c r="B1560" s="1">
        <v>43899</v>
      </c>
      <c r="C1560">
        <v>1</v>
      </c>
      <c r="D1560" s="11">
        <f t="shared" si="120"/>
        <v>0.27933918425977933</v>
      </c>
      <c r="E1560" s="11">
        <f t="shared" si="121"/>
        <v>0.53708439897698212</v>
      </c>
      <c r="F1560" s="11">
        <f t="shared" si="122"/>
        <v>5.601117106465197E-2</v>
      </c>
      <c r="G1560" s="11">
        <f t="shared" si="123"/>
        <v>0.15338564689804002</v>
      </c>
      <c r="H1560" s="11">
        <f t="shared" si="124"/>
        <v>0.13714504028911129</v>
      </c>
      <c r="I1560">
        <v>0.8</v>
      </c>
      <c r="J1560">
        <v>0</v>
      </c>
      <c r="K1560">
        <v>1</v>
      </c>
      <c r="L1560">
        <v>0</v>
      </c>
    </row>
    <row r="1561" spans="1:12">
      <c r="A1561" t="s">
        <v>16</v>
      </c>
      <c r="B1561" s="1">
        <v>43898</v>
      </c>
      <c r="C1561">
        <v>1</v>
      </c>
      <c r="D1561" s="11">
        <f t="shared" si="120"/>
        <v>0.1596223910055882</v>
      </c>
      <c r="E1561" s="11">
        <f t="shared" si="121"/>
        <v>0.30690537084398978</v>
      </c>
      <c r="F1561" s="11">
        <f t="shared" si="122"/>
        <v>3.200638346551541E-2</v>
      </c>
      <c r="G1561" s="11">
        <f t="shared" si="123"/>
        <v>8.7648941084594298E-2</v>
      </c>
      <c r="H1561" s="11">
        <f t="shared" si="124"/>
        <v>7.8368594450920731E-2</v>
      </c>
      <c r="I1561">
        <v>0.8</v>
      </c>
      <c r="J1561">
        <v>0</v>
      </c>
      <c r="K1561">
        <v>1</v>
      </c>
      <c r="L1561">
        <v>0</v>
      </c>
    </row>
    <row r="1562" spans="1:12">
      <c r="A1562" t="s">
        <v>16</v>
      </c>
      <c r="B1562" s="1">
        <v>43897</v>
      </c>
      <c r="C1562">
        <v>1</v>
      </c>
      <c r="D1562" s="11">
        <f t="shared" si="120"/>
        <v>0.1596223910055882</v>
      </c>
      <c r="E1562" s="11">
        <f t="shared" si="121"/>
        <v>0.30690537084398978</v>
      </c>
      <c r="F1562" s="11">
        <f t="shared" si="122"/>
        <v>3.200638346551541E-2</v>
      </c>
      <c r="G1562" s="11">
        <f t="shared" si="123"/>
        <v>8.7648941084594298E-2</v>
      </c>
      <c r="H1562" s="11">
        <f t="shared" si="124"/>
        <v>7.8368594450920731E-2</v>
      </c>
      <c r="I1562">
        <v>0.8</v>
      </c>
      <c r="J1562">
        <v>1</v>
      </c>
      <c r="K1562">
        <v>1</v>
      </c>
      <c r="L1562">
        <v>1</v>
      </c>
    </row>
    <row r="1563" spans="1:12">
      <c r="A1563" t="s">
        <v>16</v>
      </c>
      <c r="B1563" s="1">
        <v>43896</v>
      </c>
      <c r="C1563">
        <v>0</v>
      </c>
      <c r="D1563" s="11">
        <f t="shared" si="120"/>
        <v>7.9811195502794099E-2</v>
      </c>
      <c r="E1563" s="11">
        <f t="shared" si="121"/>
        <v>0.15345268542199489</v>
      </c>
      <c r="F1563" s="11">
        <f t="shared" si="122"/>
        <v>1.6003191732757705E-2</v>
      </c>
      <c r="G1563" s="11">
        <f t="shared" si="123"/>
        <v>4.3824470542297149E-2</v>
      </c>
      <c r="H1563" s="11">
        <f t="shared" si="124"/>
        <v>3.9184297225460366E-2</v>
      </c>
      <c r="I1563">
        <v>0</v>
      </c>
      <c r="J1563">
        <v>0</v>
      </c>
      <c r="K1563">
        <v>0</v>
      </c>
      <c r="L1563">
        <v>0</v>
      </c>
    </row>
    <row r="1564" spans="1:12">
      <c r="A1564" t="s">
        <v>16</v>
      </c>
      <c r="B1564" s="1">
        <v>43895</v>
      </c>
      <c r="C1564">
        <v>0</v>
      </c>
      <c r="D1564" s="11">
        <f t="shared" si="120"/>
        <v>7.9811195502794099E-2</v>
      </c>
      <c r="E1564" s="11">
        <f t="shared" si="121"/>
        <v>0.15345268542199489</v>
      </c>
      <c r="F1564" s="11">
        <f t="shared" si="122"/>
        <v>1.6003191732757705E-2</v>
      </c>
      <c r="G1564" s="11">
        <f t="shared" si="123"/>
        <v>4.3824470542297149E-2</v>
      </c>
      <c r="H1564" s="11">
        <f t="shared" si="124"/>
        <v>3.9184297225460366E-2</v>
      </c>
      <c r="I1564">
        <v>0</v>
      </c>
      <c r="J1564">
        <v>0</v>
      </c>
      <c r="K1564">
        <v>0</v>
      </c>
      <c r="L1564">
        <v>0</v>
      </c>
    </row>
    <row r="1565" spans="1:12">
      <c r="A1565" t="s">
        <v>16</v>
      </c>
      <c r="B1565" s="1">
        <v>43894</v>
      </c>
      <c r="C1565">
        <v>0</v>
      </c>
      <c r="D1565" s="11">
        <f t="shared" si="120"/>
        <v>7.9811195502794099E-2</v>
      </c>
      <c r="E1565" s="11">
        <f t="shared" si="121"/>
        <v>0.15345268542199489</v>
      </c>
      <c r="F1565" s="11">
        <f t="shared" si="122"/>
        <v>1.6003191732757705E-2</v>
      </c>
      <c r="G1565" s="11">
        <f t="shared" si="123"/>
        <v>4.3824470542297149E-2</v>
      </c>
      <c r="H1565" s="11">
        <f t="shared" si="124"/>
        <v>3.9184297225460366E-2</v>
      </c>
      <c r="I1565">
        <v>0</v>
      </c>
      <c r="J1565">
        <v>0</v>
      </c>
      <c r="K1565">
        <v>0</v>
      </c>
      <c r="L1565">
        <v>0</v>
      </c>
    </row>
    <row r="1566" spans="1:12">
      <c r="A1566" t="s">
        <v>16</v>
      </c>
      <c r="B1566" s="1">
        <v>43893</v>
      </c>
      <c r="C1566">
        <v>0</v>
      </c>
      <c r="D1566" s="11">
        <f t="shared" si="120"/>
        <v>3.990559775139705E-2</v>
      </c>
      <c r="E1566" s="11">
        <f t="shared" si="121"/>
        <v>7.6726342710997444E-2</v>
      </c>
      <c r="F1566" s="11">
        <f t="shared" si="122"/>
        <v>8.0015958663788526E-3</v>
      </c>
      <c r="G1566" s="11">
        <f t="shared" si="123"/>
        <v>2.1912235271148574E-2</v>
      </c>
      <c r="H1566" s="11">
        <f t="shared" si="124"/>
        <v>1.9592148612730183E-2</v>
      </c>
      <c r="I1566">
        <v>0</v>
      </c>
      <c r="J1566">
        <v>0</v>
      </c>
      <c r="K1566">
        <v>0</v>
      </c>
      <c r="L1566">
        <v>0</v>
      </c>
    </row>
    <row r="1567" spans="1:12">
      <c r="A1567" t="s">
        <v>16</v>
      </c>
      <c r="B1567" s="1">
        <v>43892</v>
      </c>
      <c r="C1567">
        <v>0</v>
      </c>
      <c r="D1567" s="11">
        <f t="shared" si="120"/>
        <v>3.990559775139705E-2</v>
      </c>
      <c r="E1567" s="11">
        <f t="shared" si="121"/>
        <v>7.6726342710997444E-2</v>
      </c>
      <c r="F1567" s="11">
        <f t="shared" si="122"/>
        <v>8.0015958663788526E-3</v>
      </c>
      <c r="G1567" s="11">
        <f t="shared" si="123"/>
        <v>2.1912235271148574E-2</v>
      </c>
      <c r="H1567" s="11">
        <f t="shared" si="124"/>
        <v>1.9592148612730183E-2</v>
      </c>
      <c r="I1567">
        <v>0</v>
      </c>
      <c r="J1567">
        <v>0</v>
      </c>
      <c r="K1567">
        <v>0</v>
      </c>
      <c r="L1567">
        <v>0</v>
      </c>
    </row>
    <row r="1568" spans="1:12">
      <c r="A1568" t="s">
        <v>16</v>
      </c>
      <c r="B1568" s="1">
        <v>43891</v>
      </c>
      <c r="C1568">
        <v>0</v>
      </c>
      <c r="D1568" s="11">
        <f t="shared" si="120"/>
        <v>3.990559775139705E-2</v>
      </c>
      <c r="E1568" s="11">
        <f t="shared" si="121"/>
        <v>7.6726342710997444E-2</v>
      </c>
      <c r="F1568" s="11">
        <f t="shared" si="122"/>
        <v>8.0015958663788526E-3</v>
      </c>
      <c r="G1568" s="11">
        <f t="shared" si="123"/>
        <v>2.1912235271148574E-2</v>
      </c>
      <c r="H1568" s="11">
        <f t="shared" si="124"/>
        <v>1.9592148612730183E-2</v>
      </c>
      <c r="I1568">
        <v>0</v>
      </c>
      <c r="J1568">
        <v>0</v>
      </c>
      <c r="K1568">
        <v>0</v>
      </c>
      <c r="L1568">
        <v>0</v>
      </c>
    </row>
    <row r="1569" spans="1:12">
      <c r="A1569" t="s">
        <v>16</v>
      </c>
      <c r="B1569" s="1">
        <v>43890</v>
      </c>
      <c r="C1569">
        <v>0</v>
      </c>
      <c r="D1569" s="11">
        <f t="shared" si="120"/>
        <v>3.990559775139705E-2</v>
      </c>
      <c r="E1569" s="11">
        <f t="shared" si="121"/>
        <v>7.6726342710997444E-2</v>
      </c>
      <c r="F1569" s="11">
        <f t="shared" si="122"/>
        <v>8.0015958663788526E-3</v>
      </c>
      <c r="G1569" s="11">
        <f t="shared" si="123"/>
        <v>2.1912235271148574E-2</v>
      </c>
      <c r="H1569" s="11">
        <f t="shared" si="124"/>
        <v>1.9592148612730183E-2</v>
      </c>
      <c r="I1569">
        <v>0</v>
      </c>
      <c r="J1569">
        <v>0</v>
      </c>
      <c r="K1569">
        <v>0</v>
      </c>
      <c r="L1569">
        <v>0</v>
      </c>
    </row>
    <row r="1570" spans="1:12">
      <c r="A1570" t="s">
        <v>16</v>
      </c>
      <c r="B1570" s="1">
        <v>43889</v>
      </c>
      <c r="C1570">
        <v>0</v>
      </c>
      <c r="D1570" s="11">
        <f t="shared" si="120"/>
        <v>3.990559775139705E-2</v>
      </c>
      <c r="E1570" s="11">
        <f t="shared" si="121"/>
        <v>7.6726342710997444E-2</v>
      </c>
      <c r="F1570" s="11">
        <f t="shared" si="122"/>
        <v>8.0015958663788526E-3</v>
      </c>
      <c r="G1570" s="11">
        <f t="shared" si="123"/>
        <v>2.1912235271148574E-2</v>
      </c>
      <c r="H1570" s="11">
        <f t="shared" si="124"/>
        <v>1.9592148612730183E-2</v>
      </c>
      <c r="I1570">
        <v>0</v>
      </c>
      <c r="J1570">
        <v>0</v>
      </c>
      <c r="K1570">
        <v>0</v>
      </c>
      <c r="L1570">
        <v>0</v>
      </c>
    </row>
    <row r="1571" spans="1:12">
      <c r="A1571" t="s">
        <v>16</v>
      </c>
      <c r="B1571" s="1">
        <v>43888</v>
      </c>
      <c r="C1571">
        <v>0</v>
      </c>
      <c r="D1571" s="11">
        <f t="shared" si="120"/>
        <v>3.990559775139705E-2</v>
      </c>
      <c r="E1571" s="11">
        <f t="shared" si="121"/>
        <v>7.6726342710997444E-2</v>
      </c>
      <c r="F1571" s="11">
        <f t="shared" si="122"/>
        <v>8.0015958663788526E-3</v>
      </c>
      <c r="G1571" s="11">
        <f t="shared" si="123"/>
        <v>2.1912235271148574E-2</v>
      </c>
      <c r="H1571" s="11">
        <f t="shared" si="124"/>
        <v>1.9592148612730183E-2</v>
      </c>
      <c r="I1571">
        <v>0</v>
      </c>
      <c r="J1571">
        <v>0</v>
      </c>
      <c r="K1571">
        <v>0</v>
      </c>
      <c r="L1571">
        <v>0</v>
      </c>
    </row>
    <row r="1572" spans="1:12">
      <c r="A1572" t="s">
        <v>16</v>
      </c>
      <c r="B1572" s="1">
        <v>43887</v>
      </c>
      <c r="C1572">
        <v>0</v>
      </c>
      <c r="D1572" s="11">
        <f t="shared" si="120"/>
        <v>0</v>
      </c>
      <c r="E1572" s="11">
        <f t="shared" si="121"/>
        <v>0</v>
      </c>
      <c r="F1572" s="11">
        <f t="shared" si="122"/>
        <v>0</v>
      </c>
      <c r="G1572" s="11">
        <f t="shared" si="123"/>
        <v>0</v>
      </c>
      <c r="H1572" s="11">
        <f t="shared" si="124"/>
        <v>0</v>
      </c>
      <c r="I1572">
        <v>0</v>
      </c>
      <c r="J1572">
        <v>0</v>
      </c>
      <c r="K1572">
        <v>0</v>
      </c>
      <c r="L1572">
        <v>0</v>
      </c>
    </row>
    <row r="1573" spans="1:12">
      <c r="A1573" t="s">
        <v>16</v>
      </c>
      <c r="B1573" s="1">
        <v>43886</v>
      </c>
      <c r="C1573">
        <v>0</v>
      </c>
      <c r="D1573" s="11">
        <f t="shared" si="120"/>
        <v>0</v>
      </c>
      <c r="E1573" s="11">
        <f t="shared" si="121"/>
        <v>0</v>
      </c>
      <c r="F1573" s="11">
        <f t="shared" si="122"/>
        <v>0</v>
      </c>
      <c r="G1573" s="11">
        <f t="shared" si="123"/>
        <v>0</v>
      </c>
      <c r="H1573" s="11">
        <f t="shared" si="124"/>
        <v>0</v>
      </c>
      <c r="I1573">
        <v>0</v>
      </c>
      <c r="J1573">
        <v>0</v>
      </c>
      <c r="K1573">
        <v>0</v>
      </c>
      <c r="L1573">
        <v>0</v>
      </c>
    </row>
    <row r="1574" spans="1:12">
      <c r="A1574" t="s">
        <v>16</v>
      </c>
      <c r="B1574" s="1">
        <v>43885</v>
      </c>
      <c r="C1574">
        <v>0</v>
      </c>
      <c r="D1574" s="11">
        <f t="shared" si="120"/>
        <v>0</v>
      </c>
      <c r="E1574" s="11">
        <f t="shared" si="121"/>
        <v>0</v>
      </c>
      <c r="F1574" s="11">
        <f t="shared" si="122"/>
        <v>0</v>
      </c>
      <c r="G1574" s="11">
        <f t="shared" si="123"/>
        <v>0</v>
      </c>
      <c r="H1574" s="11">
        <f t="shared" si="124"/>
        <v>0</v>
      </c>
      <c r="I1574">
        <v>0</v>
      </c>
      <c r="J1574">
        <v>0</v>
      </c>
      <c r="K1574">
        <v>0</v>
      </c>
      <c r="L1574">
        <v>0</v>
      </c>
    </row>
    <row r="1575" spans="1:12">
      <c r="A1575" t="s">
        <v>16</v>
      </c>
      <c r="B1575" s="1">
        <v>43884</v>
      </c>
      <c r="C1575">
        <v>0</v>
      </c>
      <c r="D1575" s="11">
        <f t="shared" si="120"/>
        <v>0</v>
      </c>
      <c r="E1575" s="11">
        <f t="shared" si="121"/>
        <v>0</v>
      </c>
      <c r="F1575" s="11">
        <f t="shared" si="122"/>
        <v>0</v>
      </c>
      <c r="G1575" s="11">
        <f t="shared" si="123"/>
        <v>0</v>
      </c>
      <c r="H1575" s="11">
        <f t="shared" si="124"/>
        <v>0</v>
      </c>
      <c r="I1575">
        <v>0</v>
      </c>
      <c r="J1575">
        <v>0</v>
      </c>
      <c r="K1575">
        <v>0</v>
      </c>
      <c r="L1575">
        <v>0</v>
      </c>
    </row>
    <row r="1576" spans="1:12">
      <c r="A1576" t="s">
        <v>16</v>
      </c>
      <c r="B1576" s="1">
        <v>43883</v>
      </c>
      <c r="C1576">
        <v>0</v>
      </c>
      <c r="D1576" s="11">
        <f t="shared" si="120"/>
        <v>0</v>
      </c>
      <c r="E1576" s="11">
        <f t="shared" si="121"/>
        <v>0</v>
      </c>
      <c r="F1576" s="11">
        <f t="shared" si="122"/>
        <v>0</v>
      </c>
      <c r="G1576" s="11">
        <f t="shared" si="123"/>
        <v>0</v>
      </c>
      <c r="H1576" s="11">
        <f t="shared" si="124"/>
        <v>0</v>
      </c>
      <c r="I1576">
        <v>0</v>
      </c>
      <c r="J1576">
        <v>0</v>
      </c>
      <c r="K1576">
        <v>0</v>
      </c>
      <c r="L1576">
        <v>0</v>
      </c>
    </row>
    <row r="1577" spans="1:12">
      <c r="A1577" t="s">
        <v>16</v>
      </c>
      <c r="B1577" s="1">
        <v>43882</v>
      </c>
      <c r="C1577">
        <v>0</v>
      </c>
      <c r="D1577" s="11">
        <f t="shared" si="120"/>
        <v>0</v>
      </c>
      <c r="E1577" s="11">
        <f t="shared" si="121"/>
        <v>0</v>
      </c>
      <c r="F1577" s="11">
        <f t="shared" si="122"/>
        <v>0</v>
      </c>
      <c r="G1577" s="11">
        <f t="shared" si="123"/>
        <v>0</v>
      </c>
      <c r="H1577" s="11">
        <f t="shared" si="124"/>
        <v>0</v>
      </c>
      <c r="I1577">
        <v>0</v>
      </c>
      <c r="J1577">
        <v>0</v>
      </c>
      <c r="K1577">
        <v>0</v>
      </c>
      <c r="L1577">
        <v>0</v>
      </c>
    </row>
    <row r="1578" spans="1:12">
      <c r="A1578" t="s">
        <v>16</v>
      </c>
      <c r="B1578" s="1">
        <v>43881</v>
      </c>
      <c r="C1578">
        <v>0</v>
      </c>
      <c r="D1578" s="11">
        <f t="shared" si="120"/>
        <v>0</v>
      </c>
      <c r="E1578" s="11">
        <f t="shared" si="121"/>
        <v>0</v>
      </c>
      <c r="F1578" s="11">
        <f t="shared" si="122"/>
        <v>0</v>
      </c>
      <c r="G1578" s="11">
        <f t="shared" si="123"/>
        <v>0</v>
      </c>
      <c r="H1578" s="11">
        <f t="shared" si="124"/>
        <v>0</v>
      </c>
      <c r="I1578">
        <v>0</v>
      </c>
      <c r="J1578">
        <v>0</v>
      </c>
      <c r="K1578">
        <v>0</v>
      </c>
      <c r="L1578">
        <v>0</v>
      </c>
    </row>
    <row r="1579" spans="1:12">
      <c r="A1579" t="s">
        <v>16</v>
      </c>
      <c r="B1579" s="1">
        <v>43880</v>
      </c>
      <c r="C1579">
        <v>0</v>
      </c>
      <c r="D1579" s="11">
        <f t="shared" si="120"/>
        <v>0</v>
      </c>
      <c r="E1579" s="11">
        <f t="shared" si="121"/>
        <v>0</v>
      </c>
      <c r="F1579" s="11">
        <f t="shared" si="122"/>
        <v>0</v>
      </c>
      <c r="G1579" s="11">
        <f t="shared" si="123"/>
        <v>0</v>
      </c>
      <c r="H1579" s="11">
        <f t="shared" si="124"/>
        <v>0</v>
      </c>
      <c r="I1579">
        <v>0</v>
      </c>
      <c r="J1579">
        <v>0</v>
      </c>
      <c r="K1579">
        <v>0</v>
      </c>
      <c r="L1579">
        <v>0</v>
      </c>
    </row>
    <row r="1580" spans="1:12">
      <c r="A1580" t="s">
        <v>16</v>
      </c>
      <c r="B1580" s="1">
        <v>43879</v>
      </c>
      <c r="C1580">
        <v>0</v>
      </c>
      <c r="D1580" s="11">
        <f t="shared" si="120"/>
        <v>0</v>
      </c>
      <c r="E1580" s="11">
        <f t="shared" si="121"/>
        <v>0</v>
      </c>
      <c r="F1580" s="11">
        <f t="shared" si="122"/>
        <v>0</v>
      </c>
      <c r="G1580" s="11">
        <f t="shared" si="123"/>
        <v>0</v>
      </c>
      <c r="H1580" s="11">
        <f t="shared" si="124"/>
        <v>0</v>
      </c>
      <c r="I1580">
        <v>0</v>
      </c>
      <c r="J1580">
        <v>0</v>
      </c>
      <c r="K1580">
        <v>0</v>
      </c>
      <c r="L1580">
        <v>0</v>
      </c>
    </row>
    <row r="1581" spans="1:12">
      <c r="A1581" t="s">
        <v>16</v>
      </c>
      <c r="B1581" s="1">
        <v>43878</v>
      </c>
      <c r="C1581">
        <v>0</v>
      </c>
      <c r="D1581" s="11">
        <f t="shared" si="120"/>
        <v>0</v>
      </c>
      <c r="E1581" s="11">
        <f t="shared" si="121"/>
        <v>0</v>
      </c>
      <c r="F1581" s="11">
        <f t="shared" si="122"/>
        <v>0</v>
      </c>
      <c r="G1581" s="11">
        <f t="shared" si="123"/>
        <v>0</v>
      </c>
      <c r="H1581" s="11">
        <f t="shared" si="124"/>
        <v>0</v>
      </c>
      <c r="I1581">
        <v>0</v>
      </c>
      <c r="J1581">
        <v>0</v>
      </c>
      <c r="K1581">
        <v>0</v>
      </c>
      <c r="L1581">
        <v>0</v>
      </c>
    </row>
    <row r="1582" spans="1:12">
      <c r="A1582" t="s">
        <v>16</v>
      </c>
      <c r="B1582" s="1">
        <v>43877</v>
      </c>
      <c r="C1582">
        <v>0</v>
      </c>
      <c r="D1582" s="11">
        <f t="shared" si="120"/>
        <v>0</v>
      </c>
      <c r="E1582" s="11">
        <f t="shared" si="121"/>
        <v>0</v>
      </c>
      <c r="F1582" s="11">
        <f t="shared" si="122"/>
        <v>0</v>
      </c>
      <c r="G1582" s="11">
        <f t="shared" si="123"/>
        <v>0</v>
      </c>
      <c r="H1582" s="11">
        <f t="shared" si="124"/>
        <v>0</v>
      </c>
      <c r="I1582">
        <v>0</v>
      </c>
      <c r="J1582">
        <v>0</v>
      </c>
      <c r="K1582">
        <v>0</v>
      </c>
      <c r="L1582">
        <v>0</v>
      </c>
    </row>
    <row r="1583" spans="1:12">
      <c r="A1583" t="s">
        <v>16</v>
      </c>
      <c r="B1583" s="1">
        <v>43876</v>
      </c>
      <c r="C1583">
        <v>0</v>
      </c>
      <c r="D1583" s="11">
        <f t="shared" si="120"/>
        <v>0</v>
      </c>
      <c r="E1583" s="11">
        <f t="shared" si="121"/>
        <v>0</v>
      </c>
      <c r="F1583" s="11">
        <f t="shared" si="122"/>
        <v>0</v>
      </c>
      <c r="G1583" s="11">
        <f t="shared" si="123"/>
        <v>0</v>
      </c>
      <c r="H1583" s="11">
        <f t="shared" si="124"/>
        <v>0</v>
      </c>
      <c r="I1583">
        <v>0</v>
      </c>
      <c r="J1583">
        <v>0</v>
      </c>
      <c r="K1583">
        <v>0</v>
      </c>
      <c r="L1583">
        <v>0</v>
      </c>
    </row>
    <row r="1584" spans="1:12">
      <c r="A1584" t="s">
        <v>16</v>
      </c>
      <c r="B1584" s="1">
        <v>43875</v>
      </c>
      <c r="C1584">
        <v>0</v>
      </c>
      <c r="D1584" s="11">
        <f t="shared" si="120"/>
        <v>0</v>
      </c>
      <c r="E1584" s="11">
        <f t="shared" si="121"/>
        <v>0</v>
      </c>
      <c r="F1584" s="11">
        <f t="shared" si="122"/>
        <v>0</v>
      </c>
      <c r="G1584" s="11">
        <f t="shared" si="123"/>
        <v>0</v>
      </c>
      <c r="H1584" s="11">
        <f t="shared" si="124"/>
        <v>0</v>
      </c>
      <c r="I1584">
        <v>0</v>
      </c>
      <c r="J1584">
        <v>0</v>
      </c>
      <c r="K1584">
        <v>0</v>
      </c>
      <c r="L1584">
        <v>0</v>
      </c>
    </row>
    <row r="1585" spans="1:12">
      <c r="A1585" t="s">
        <v>16</v>
      </c>
      <c r="B1585" s="1">
        <v>43874</v>
      </c>
      <c r="C1585">
        <v>0</v>
      </c>
      <c r="D1585" s="11">
        <f t="shared" si="120"/>
        <v>0</v>
      </c>
      <c r="E1585" s="11">
        <f t="shared" si="121"/>
        <v>0</v>
      </c>
      <c r="F1585" s="11">
        <f t="shared" si="122"/>
        <v>0</v>
      </c>
      <c r="G1585" s="11">
        <f t="shared" si="123"/>
        <v>0</v>
      </c>
      <c r="H1585" s="11">
        <f t="shared" si="124"/>
        <v>0</v>
      </c>
      <c r="I1585">
        <v>0</v>
      </c>
      <c r="J1585">
        <v>0</v>
      </c>
      <c r="K1585">
        <v>0</v>
      </c>
      <c r="L1585">
        <v>0</v>
      </c>
    </row>
    <row r="1586" spans="1:12">
      <c r="A1586" t="s">
        <v>17</v>
      </c>
      <c r="B1586" s="1">
        <v>43972</v>
      </c>
      <c r="C1586">
        <v>253</v>
      </c>
      <c r="D1586" s="11">
        <f t="shared" si="120"/>
        <v>536.436998614922</v>
      </c>
      <c r="E1586" s="11">
        <f t="shared" si="121"/>
        <v>3192.2877961685085</v>
      </c>
      <c r="F1586" s="11">
        <f t="shared" si="122"/>
        <v>33.016336396382499</v>
      </c>
      <c r="G1586" s="11">
        <f t="shared" si="123"/>
        <v>159.0652340071405</v>
      </c>
      <c r="H1586" s="11">
        <f t="shared" si="124"/>
        <v>145.91523942276805</v>
      </c>
      <c r="I1586">
        <v>191</v>
      </c>
      <c r="J1586">
        <v>0</v>
      </c>
      <c r="K1586">
        <v>1297</v>
      </c>
      <c r="L1586">
        <v>0</v>
      </c>
    </row>
    <row r="1587" spans="1:12">
      <c r="A1587" t="s">
        <v>17</v>
      </c>
      <c r="B1587" s="1">
        <v>43971</v>
      </c>
      <c r="C1587">
        <v>253</v>
      </c>
      <c r="D1587" s="11">
        <f t="shared" si="120"/>
        <v>536.436998614922</v>
      </c>
      <c r="E1587" s="11">
        <f t="shared" si="121"/>
        <v>3192.2877961685085</v>
      </c>
      <c r="F1587" s="11">
        <f t="shared" si="122"/>
        <v>33.016336396382499</v>
      </c>
      <c r="G1587" s="11">
        <f t="shared" si="123"/>
        <v>159.0652340071405</v>
      </c>
      <c r="H1587" s="11">
        <f t="shared" si="124"/>
        <v>145.91523942276805</v>
      </c>
      <c r="I1587">
        <v>191</v>
      </c>
      <c r="J1587">
        <v>5</v>
      </c>
      <c r="K1587">
        <v>1297</v>
      </c>
      <c r="L1587">
        <v>0</v>
      </c>
    </row>
    <row r="1588" spans="1:12">
      <c r="A1588" t="s">
        <v>17</v>
      </c>
      <c r="B1588" s="1">
        <v>43970</v>
      </c>
      <c r="C1588">
        <v>253</v>
      </c>
      <c r="D1588" s="11">
        <f t="shared" si="120"/>
        <v>536.31098569535072</v>
      </c>
      <c r="E1588" s="11">
        <f t="shared" si="121"/>
        <v>3191.5379047435217</v>
      </c>
      <c r="F1588" s="11">
        <f t="shared" si="122"/>
        <v>33.008580620860677</v>
      </c>
      <c r="G1588" s="11">
        <f t="shared" si="123"/>
        <v>159.0278684365492</v>
      </c>
      <c r="H1588" s="11">
        <f t="shared" si="124"/>
        <v>145.88096288073783</v>
      </c>
      <c r="I1588">
        <v>191</v>
      </c>
      <c r="J1588">
        <v>10</v>
      </c>
      <c r="K1588">
        <v>1292</v>
      </c>
      <c r="L1588">
        <v>0</v>
      </c>
    </row>
    <row r="1589" spans="1:12">
      <c r="A1589" t="s">
        <v>17</v>
      </c>
      <c r="B1589" s="1">
        <v>43969</v>
      </c>
      <c r="C1589">
        <v>253</v>
      </c>
      <c r="D1589" s="11">
        <f t="shared" si="120"/>
        <v>533.37068423868766</v>
      </c>
      <c r="E1589" s="11">
        <f t="shared" si="121"/>
        <v>3174.0404381604981</v>
      </c>
      <c r="F1589" s="11">
        <f t="shared" si="122"/>
        <v>32.827612525351576</v>
      </c>
      <c r="G1589" s="11">
        <f t="shared" si="123"/>
        <v>158.15600512275233</v>
      </c>
      <c r="H1589" s="11">
        <f t="shared" si="124"/>
        <v>145.08117690003201</v>
      </c>
      <c r="I1589">
        <v>191</v>
      </c>
      <c r="J1589">
        <v>21</v>
      </c>
      <c r="K1589">
        <v>1282</v>
      </c>
      <c r="L1589">
        <v>1</v>
      </c>
    </row>
    <row r="1590" spans="1:12">
      <c r="A1590" t="s">
        <v>17</v>
      </c>
      <c r="B1590" s="1">
        <v>43968</v>
      </c>
      <c r="C1590">
        <v>252</v>
      </c>
      <c r="D1590" s="11">
        <f t="shared" si="120"/>
        <v>527.11204256664757</v>
      </c>
      <c r="E1590" s="11">
        <f t="shared" si="121"/>
        <v>3136.7958307194904</v>
      </c>
      <c r="F1590" s="11">
        <f t="shared" si="122"/>
        <v>32.442409007767907</v>
      </c>
      <c r="G1590" s="11">
        <f t="shared" si="123"/>
        <v>156.30018178338472</v>
      </c>
      <c r="H1590" s="11">
        <f t="shared" si="124"/>
        <v>143.37877531252968</v>
      </c>
      <c r="I1590">
        <v>190.3</v>
      </c>
      <c r="J1590">
        <v>50</v>
      </c>
      <c r="K1590">
        <v>1261</v>
      </c>
      <c r="L1590">
        <v>2</v>
      </c>
    </row>
    <row r="1591" spans="1:12">
      <c r="A1591" t="s">
        <v>17</v>
      </c>
      <c r="B1591" s="1">
        <v>43967</v>
      </c>
      <c r="C1591">
        <v>250</v>
      </c>
      <c r="D1591" s="11">
        <f t="shared" si="120"/>
        <v>522.44956454251042</v>
      </c>
      <c r="E1591" s="11">
        <f t="shared" si="121"/>
        <v>3109.0498479949815</v>
      </c>
      <c r="F1591" s="11">
        <f t="shared" si="122"/>
        <v>32.155445313460618</v>
      </c>
      <c r="G1591" s="11">
        <f t="shared" si="123"/>
        <v>154.91765567150682</v>
      </c>
      <c r="H1591" s="11">
        <f t="shared" si="124"/>
        <v>142.11054325741048</v>
      </c>
      <c r="I1591">
        <v>188.8</v>
      </c>
      <c r="J1591">
        <v>53</v>
      </c>
      <c r="K1591">
        <v>1211</v>
      </c>
      <c r="L1591">
        <v>5</v>
      </c>
    </row>
    <row r="1592" spans="1:12">
      <c r="A1592" t="s">
        <v>17</v>
      </c>
      <c r="B1592" s="1">
        <v>43966</v>
      </c>
      <c r="C1592">
        <v>245</v>
      </c>
      <c r="D1592" s="11">
        <f t="shared" si="120"/>
        <v>515.89689272480405</v>
      </c>
      <c r="E1592" s="11">
        <f t="shared" si="121"/>
        <v>3070.0554938956716</v>
      </c>
      <c r="F1592" s="11">
        <f t="shared" si="122"/>
        <v>31.752144986326037</v>
      </c>
      <c r="G1592" s="11">
        <f t="shared" si="123"/>
        <v>152.97464600075949</v>
      </c>
      <c r="H1592" s="11">
        <f t="shared" si="124"/>
        <v>140.32816307183754</v>
      </c>
      <c r="I1592">
        <v>185</v>
      </c>
      <c r="J1592">
        <v>65</v>
      </c>
      <c r="K1592">
        <v>1158</v>
      </c>
      <c r="L1592">
        <v>2</v>
      </c>
    </row>
    <row r="1593" spans="1:12">
      <c r="A1593" t="s">
        <v>17</v>
      </c>
      <c r="B1593" s="1">
        <v>43965</v>
      </c>
      <c r="C1593">
        <v>243</v>
      </c>
      <c r="D1593" s="11">
        <f t="shared" si="120"/>
        <v>508.63014769619377</v>
      </c>
      <c r="E1593" s="11">
        <f t="shared" si="121"/>
        <v>3026.8117550547699</v>
      </c>
      <c r="F1593" s="11">
        <f t="shared" si="122"/>
        <v>31.304895264567822</v>
      </c>
      <c r="G1593" s="11">
        <f t="shared" si="123"/>
        <v>150.81989809666152</v>
      </c>
      <c r="H1593" s="11">
        <f t="shared" si="124"/>
        <v>138.35154914809323</v>
      </c>
      <c r="I1593">
        <v>183.5</v>
      </c>
      <c r="J1593">
        <v>85</v>
      </c>
      <c r="K1593">
        <v>1093</v>
      </c>
      <c r="L1593">
        <v>7</v>
      </c>
    </row>
    <row r="1594" spans="1:12">
      <c r="A1594" t="s">
        <v>17</v>
      </c>
      <c r="B1594" s="1">
        <v>43964</v>
      </c>
      <c r="C1594">
        <v>236</v>
      </c>
      <c r="D1594" s="11">
        <f t="shared" si="120"/>
        <v>503.58963091334272</v>
      </c>
      <c r="E1594" s="11">
        <f t="shared" si="121"/>
        <v>2996.8160980553007</v>
      </c>
      <c r="F1594" s="11">
        <f t="shared" si="122"/>
        <v>30.994664243695073</v>
      </c>
      <c r="G1594" s="11">
        <f t="shared" si="123"/>
        <v>149.32527527300974</v>
      </c>
      <c r="H1594" s="11">
        <f t="shared" si="124"/>
        <v>136.98048746688329</v>
      </c>
      <c r="I1594">
        <v>178.20000000000002</v>
      </c>
      <c r="J1594">
        <v>24</v>
      </c>
      <c r="K1594">
        <v>1008</v>
      </c>
      <c r="L1594">
        <v>4</v>
      </c>
    </row>
    <row r="1595" spans="1:12">
      <c r="A1595" t="s">
        <v>17</v>
      </c>
      <c r="B1595" s="1">
        <v>43963</v>
      </c>
      <c r="C1595">
        <v>232</v>
      </c>
      <c r="D1595" s="11">
        <f t="shared" si="120"/>
        <v>497.79303661306403</v>
      </c>
      <c r="E1595" s="11">
        <f t="shared" si="121"/>
        <v>2962.3210925059111</v>
      </c>
      <c r="F1595" s="11">
        <f t="shared" si="122"/>
        <v>30.637898569691409</v>
      </c>
      <c r="G1595" s="11">
        <f t="shared" si="123"/>
        <v>147.60645902581018</v>
      </c>
      <c r="H1595" s="11">
        <f t="shared" si="124"/>
        <v>135.40376653349185</v>
      </c>
      <c r="I1595">
        <v>175.20000000000002</v>
      </c>
      <c r="J1595">
        <v>16</v>
      </c>
      <c r="K1595">
        <v>984</v>
      </c>
      <c r="L1595">
        <v>5</v>
      </c>
    </row>
    <row r="1596" spans="1:12">
      <c r="A1596" t="s">
        <v>17</v>
      </c>
      <c r="B1596" s="1">
        <v>43962</v>
      </c>
      <c r="C1596">
        <v>227</v>
      </c>
      <c r="D1596" s="11">
        <f t="shared" si="120"/>
        <v>492.03844661930913</v>
      </c>
      <c r="E1596" s="11">
        <f t="shared" si="121"/>
        <v>2928.0760507648506</v>
      </c>
      <c r="F1596" s="11">
        <f t="shared" si="122"/>
        <v>30.283718154195018</v>
      </c>
      <c r="G1596" s="11">
        <f t="shared" si="123"/>
        <v>145.90009796880776</v>
      </c>
      <c r="H1596" s="11">
        <f t="shared" si="124"/>
        <v>133.83847111411049</v>
      </c>
      <c r="I1596">
        <v>171.4</v>
      </c>
      <c r="J1596">
        <v>18</v>
      </c>
      <c r="K1596">
        <v>968</v>
      </c>
      <c r="L1596">
        <v>1</v>
      </c>
    </row>
    <row r="1597" spans="1:12">
      <c r="A1597" t="s">
        <v>17</v>
      </c>
      <c r="B1597" s="1">
        <v>43961</v>
      </c>
      <c r="C1597">
        <v>226</v>
      </c>
      <c r="D1597" s="11">
        <f t="shared" si="120"/>
        <v>484.89771451027013</v>
      </c>
      <c r="E1597" s="11">
        <f t="shared" si="121"/>
        <v>2885.5822033489358</v>
      </c>
      <c r="F1597" s="11">
        <f t="shared" si="122"/>
        <v>29.844224207958622</v>
      </c>
      <c r="G1597" s="11">
        <f t="shared" si="123"/>
        <v>143.78271563530106</v>
      </c>
      <c r="H1597" s="11">
        <f t="shared" si="124"/>
        <v>131.89613373239641</v>
      </c>
      <c r="I1597">
        <v>170.60000000000002</v>
      </c>
      <c r="J1597">
        <v>41</v>
      </c>
      <c r="K1597">
        <v>950</v>
      </c>
      <c r="L1597">
        <v>8</v>
      </c>
    </row>
    <row r="1598" spans="1:12">
      <c r="A1598" t="s">
        <v>17</v>
      </c>
      <c r="B1598" s="1">
        <v>43960</v>
      </c>
      <c r="C1598">
        <v>218</v>
      </c>
      <c r="D1598" s="11">
        <f t="shared" si="120"/>
        <v>480.73928816441804</v>
      </c>
      <c r="E1598" s="11">
        <f t="shared" si="121"/>
        <v>2860.8357863243741</v>
      </c>
      <c r="F1598" s="11">
        <f t="shared" si="122"/>
        <v>29.588283615738604</v>
      </c>
      <c r="G1598" s="11">
        <f t="shared" si="123"/>
        <v>142.54965180578836</v>
      </c>
      <c r="H1598" s="11">
        <f t="shared" si="124"/>
        <v>130.7650078453982</v>
      </c>
      <c r="I1598">
        <v>164.60000000000002</v>
      </c>
      <c r="J1598">
        <v>33</v>
      </c>
      <c r="K1598">
        <v>909</v>
      </c>
      <c r="L1598">
        <v>5</v>
      </c>
    </row>
    <row r="1599" spans="1:12">
      <c r="A1599" t="s">
        <v>17</v>
      </c>
      <c r="B1599" s="1">
        <v>43959</v>
      </c>
      <c r="C1599">
        <v>213</v>
      </c>
      <c r="D1599" s="11">
        <f t="shared" si="120"/>
        <v>475.53075415547193</v>
      </c>
      <c r="E1599" s="11">
        <f t="shared" si="121"/>
        <v>2829.840274091589</v>
      </c>
      <c r="F1599" s="11">
        <f t="shared" si="122"/>
        <v>29.267711560836759</v>
      </c>
      <c r="G1599" s="11">
        <f t="shared" si="123"/>
        <v>141.00520822134817</v>
      </c>
      <c r="H1599" s="11">
        <f t="shared" si="124"/>
        <v>129.34824410814792</v>
      </c>
      <c r="I1599">
        <v>160.80000000000001</v>
      </c>
      <c r="J1599">
        <v>36</v>
      </c>
      <c r="K1599">
        <v>876</v>
      </c>
      <c r="L1599">
        <v>6</v>
      </c>
    </row>
    <row r="1600" spans="1:12">
      <c r="A1600" t="s">
        <v>17</v>
      </c>
      <c r="B1600" s="1">
        <v>43958</v>
      </c>
      <c r="C1600">
        <v>207</v>
      </c>
      <c r="D1600" s="11">
        <f t="shared" si="120"/>
        <v>471.33032350309605</v>
      </c>
      <c r="E1600" s="11">
        <f t="shared" si="121"/>
        <v>2804.8438932586982</v>
      </c>
      <c r="F1600" s="11">
        <f t="shared" si="122"/>
        <v>29.009185710109467</v>
      </c>
      <c r="G1600" s="11">
        <f t="shared" si="123"/>
        <v>139.75968920163837</v>
      </c>
      <c r="H1600" s="11">
        <f t="shared" si="124"/>
        <v>128.20569270713966</v>
      </c>
      <c r="I1600">
        <v>156.30000000000001</v>
      </c>
      <c r="J1600">
        <v>24</v>
      </c>
      <c r="K1600">
        <v>840</v>
      </c>
      <c r="L1600">
        <v>3</v>
      </c>
    </row>
    <row r="1601" spans="1:12">
      <c r="A1601" t="s">
        <v>17</v>
      </c>
      <c r="B1601" s="1">
        <v>43957</v>
      </c>
      <c r="C1601">
        <v>204</v>
      </c>
      <c r="D1601" s="11">
        <f t="shared" si="120"/>
        <v>464.3996129266759</v>
      </c>
      <c r="E1601" s="11">
        <f t="shared" si="121"/>
        <v>2763.5998648844279</v>
      </c>
      <c r="F1601" s="11">
        <f t="shared" si="122"/>
        <v>28.582618056409437</v>
      </c>
      <c r="G1601" s="11">
        <f t="shared" si="123"/>
        <v>137.70458281911718</v>
      </c>
      <c r="H1601" s="11">
        <f t="shared" si="124"/>
        <v>126.32048289547598</v>
      </c>
      <c r="I1601">
        <v>154</v>
      </c>
      <c r="J1601">
        <v>24</v>
      </c>
      <c r="K1601">
        <v>816</v>
      </c>
      <c r="L1601">
        <v>2</v>
      </c>
    </row>
    <row r="1602" spans="1:12">
      <c r="A1602" t="s">
        <v>17</v>
      </c>
      <c r="B1602" s="1">
        <v>43956</v>
      </c>
      <c r="C1602">
        <v>202</v>
      </c>
      <c r="D1602" s="11">
        <f t="shared" ref="D1602:D1665" si="125">SUMIFS(CasesHB,HB,"Wales",SpecDate,B1602)*SUMIFS(Pop,Area,A1602)</f>
        <v>457.46890235025569</v>
      </c>
      <c r="E1602" s="11">
        <f t="shared" ref="E1602:E1665" si="126">SUMIFS(CasesHB,HB,"Wales",SpecDate,B1602)*SUMIFS(AreaKm2,Area,A1602)</f>
        <v>2722.355836510158</v>
      </c>
      <c r="F1602" s="11">
        <f t="shared" ref="F1602:F1665" si="127">SUMIFS(CasesHB,HB,"Wales",SpecDate,B1602)*SUMIFS(PopKm2,Area,A1602)</f>
        <v>28.156050402709404</v>
      </c>
      <c r="G1602" s="11">
        <f t="shared" ref="G1602:G1665" si="128">SUMIFS(CasesHB,HB,"Wales",SpecDate,B1602)*SUMIFS(PopKm2SRT,Area,A1602)</f>
        <v>135.64947643659596</v>
      </c>
      <c r="H1602" s="11">
        <f t="shared" ref="H1602:H1665" si="129">SUMIFS(CasesHB,HB,"Wales",SpecDate,B1602)*SUMIFS(PopSRTKm2,Area,A1602)</f>
        <v>124.43527308381231</v>
      </c>
      <c r="I1602">
        <v>152.5</v>
      </c>
      <c r="J1602">
        <v>31</v>
      </c>
      <c r="K1602">
        <v>792</v>
      </c>
      <c r="L1602">
        <v>5</v>
      </c>
    </row>
    <row r="1603" spans="1:12">
      <c r="A1603" t="s">
        <v>17</v>
      </c>
      <c r="B1603" s="1">
        <v>43955</v>
      </c>
      <c r="C1603">
        <v>197</v>
      </c>
      <c r="D1603" s="11">
        <f t="shared" si="125"/>
        <v>450.7902176129781</v>
      </c>
      <c r="E1603" s="11">
        <f t="shared" si="126"/>
        <v>2682.6115909858613</v>
      </c>
      <c r="F1603" s="11">
        <f t="shared" si="127"/>
        <v>27.744994300053008</v>
      </c>
      <c r="G1603" s="11">
        <f t="shared" si="128"/>
        <v>133.66910119525735</v>
      </c>
      <c r="H1603" s="11">
        <f t="shared" si="129"/>
        <v>122.61861635620913</v>
      </c>
      <c r="I1603">
        <v>148.70000000000002</v>
      </c>
      <c r="J1603">
        <v>15</v>
      </c>
      <c r="K1603">
        <v>761</v>
      </c>
      <c r="L1603">
        <v>1</v>
      </c>
    </row>
    <row r="1604" spans="1:12">
      <c r="A1604" t="s">
        <v>17</v>
      </c>
      <c r="B1604" s="1">
        <v>43954</v>
      </c>
      <c r="C1604">
        <v>196</v>
      </c>
      <c r="D1604" s="11">
        <f t="shared" si="125"/>
        <v>445.41366637793698</v>
      </c>
      <c r="E1604" s="11">
        <f t="shared" si="126"/>
        <v>2650.6162235197608</v>
      </c>
      <c r="F1604" s="11">
        <f t="shared" si="127"/>
        <v>27.414081211122074</v>
      </c>
      <c r="G1604" s="11">
        <f t="shared" si="128"/>
        <v>132.07483685002879</v>
      </c>
      <c r="H1604" s="11">
        <f t="shared" si="129"/>
        <v>121.15615056291853</v>
      </c>
      <c r="I1604">
        <v>148</v>
      </c>
      <c r="J1604">
        <v>13</v>
      </c>
      <c r="K1604">
        <v>746</v>
      </c>
      <c r="L1604">
        <v>0</v>
      </c>
    </row>
    <row r="1605" spans="1:12">
      <c r="A1605" t="s">
        <v>17</v>
      </c>
      <c r="B1605" s="1">
        <v>43953</v>
      </c>
      <c r="C1605">
        <v>196</v>
      </c>
      <c r="D1605" s="11">
        <f t="shared" si="125"/>
        <v>441.46526156470367</v>
      </c>
      <c r="E1605" s="11">
        <f t="shared" si="126"/>
        <v>2627.1196255368432</v>
      </c>
      <c r="F1605" s="11">
        <f t="shared" si="127"/>
        <v>27.17106691143842</v>
      </c>
      <c r="G1605" s="11">
        <f t="shared" si="128"/>
        <v>130.90404897150157</v>
      </c>
      <c r="H1605" s="11">
        <f t="shared" si="129"/>
        <v>120.08215224597075</v>
      </c>
      <c r="I1605">
        <v>148</v>
      </c>
      <c r="J1605">
        <v>23</v>
      </c>
      <c r="K1605">
        <v>733</v>
      </c>
      <c r="L1605">
        <v>10</v>
      </c>
    </row>
    <row r="1606" spans="1:12">
      <c r="A1606" t="s">
        <v>17</v>
      </c>
      <c r="B1606" s="1">
        <v>43952</v>
      </c>
      <c r="C1606">
        <v>186</v>
      </c>
      <c r="D1606" s="11">
        <f t="shared" si="125"/>
        <v>434.45054237523595</v>
      </c>
      <c r="E1606" s="11">
        <f t="shared" si="126"/>
        <v>2585.3756695459151</v>
      </c>
      <c r="F1606" s="11">
        <f t="shared" si="127"/>
        <v>26.739328740723842</v>
      </c>
      <c r="G1606" s="11">
        <f t="shared" si="128"/>
        <v>128.82403220858617</v>
      </c>
      <c r="H1606" s="11">
        <f t="shared" si="129"/>
        <v>118.17409140628691</v>
      </c>
      <c r="I1606">
        <v>140.4</v>
      </c>
      <c r="J1606">
        <v>22</v>
      </c>
      <c r="K1606">
        <v>710</v>
      </c>
      <c r="L1606">
        <v>2</v>
      </c>
    </row>
    <row r="1607" spans="1:12">
      <c r="A1607" t="s">
        <v>17</v>
      </c>
      <c r="B1607" s="1">
        <v>43951</v>
      </c>
      <c r="C1607">
        <v>184</v>
      </c>
      <c r="D1607" s="11">
        <f t="shared" si="125"/>
        <v>427.81386194448208</v>
      </c>
      <c r="E1607" s="11">
        <f t="shared" si="126"/>
        <v>2545.8813878299475</v>
      </c>
      <c r="F1607" s="11">
        <f t="shared" si="127"/>
        <v>26.33085789657472</v>
      </c>
      <c r="G1607" s="11">
        <f t="shared" si="128"/>
        <v>126.85611215744467</v>
      </c>
      <c r="H1607" s="11">
        <f t="shared" si="129"/>
        <v>116.36886019269382</v>
      </c>
      <c r="I1607">
        <v>138.9</v>
      </c>
      <c r="J1607">
        <v>31</v>
      </c>
      <c r="K1607">
        <v>688</v>
      </c>
      <c r="L1607">
        <v>6</v>
      </c>
    </row>
    <row r="1608" spans="1:12">
      <c r="A1608" t="s">
        <v>17</v>
      </c>
      <c r="B1608" s="1">
        <v>43950</v>
      </c>
      <c r="C1608">
        <v>178</v>
      </c>
      <c r="D1608" s="11">
        <f t="shared" si="125"/>
        <v>419.7490350919204</v>
      </c>
      <c r="E1608" s="11">
        <f t="shared" si="126"/>
        <v>2497.8883366307969</v>
      </c>
      <c r="F1608" s="11">
        <f t="shared" si="127"/>
        <v>25.834488263178319</v>
      </c>
      <c r="G1608" s="11">
        <f t="shared" si="128"/>
        <v>124.46471563960183</v>
      </c>
      <c r="H1608" s="11">
        <f t="shared" si="129"/>
        <v>114.17516150275792</v>
      </c>
      <c r="I1608">
        <v>134.4</v>
      </c>
      <c r="J1608">
        <v>25</v>
      </c>
      <c r="K1608">
        <v>657</v>
      </c>
      <c r="L1608">
        <v>7</v>
      </c>
    </row>
    <row r="1609" spans="1:12">
      <c r="A1609" t="s">
        <v>17</v>
      </c>
      <c r="B1609" s="1">
        <v>43949</v>
      </c>
      <c r="C1609">
        <v>171</v>
      </c>
      <c r="D1609" s="11">
        <f t="shared" si="125"/>
        <v>412.90233312854775</v>
      </c>
      <c r="E1609" s="11">
        <f t="shared" si="126"/>
        <v>2457.1442358731842</v>
      </c>
      <c r="F1609" s="11">
        <f t="shared" si="127"/>
        <v>25.413091126492834</v>
      </c>
      <c r="G1609" s="11">
        <f t="shared" si="128"/>
        <v>122.43451963747484</v>
      </c>
      <c r="H1609" s="11">
        <f t="shared" si="129"/>
        <v>112.3128027191144</v>
      </c>
      <c r="I1609">
        <v>129.1</v>
      </c>
      <c r="J1609">
        <v>20</v>
      </c>
      <c r="K1609">
        <v>632</v>
      </c>
      <c r="L1609">
        <v>1</v>
      </c>
    </row>
    <row r="1610" spans="1:12">
      <c r="A1610" t="s">
        <v>17</v>
      </c>
      <c r="B1610" s="1">
        <v>43948</v>
      </c>
      <c r="C1610">
        <v>170</v>
      </c>
      <c r="D1610" s="11">
        <f t="shared" si="125"/>
        <v>406.76970437607901</v>
      </c>
      <c r="E1610" s="11">
        <f t="shared" si="126"/>
        <v>2420.6495198571633</v>
      </c>
      <c r="F1610" s="11">
        <f t="shared" si="127"/>
        <v>25.035643384430987</v>
      </c>
      <c r="G1610" s="11">
        <f t="shared" si="128"/>
        <v>120.61606186869849</v>
      </c>
      <c r="H1610" s="11">
        <f t="shared" si="129"/>
        <v>110.64467767364231</v>
      </c>
      <c r="I1610">
        <v>128.4</v>
      </c>
      <c r="J1610">
        <v>23</v>
      </c>
      <c r="K1610">
        <v>612</v>
      </c>
      <c r="L1610">
        <v>5</v>
      </c>
    </row>
    <row r="1611" spans="1:12">
      <c r="A1611" t="s">
        <v>17</v>
      </c>
      <c r="B1611" s="1">
        <v>43947</v>
      </c>
      <c r="C1611">
        <v>165</v>
      </c>
      <c r="D1611" s="11">
        <f t="shared" si="125"/>
        <v>399.88099810618257</v>
      </c>
      <c r="E1611" s="11">
        <f t="shared" si="126"/>
        <v>2379.6554552912226</v>
      </c>
      <c r="F1611" s="11">
        <f t="shared" si="127"/>
        <v>24.611660989238224</v>
      </c>
      <c r="G1611" s="11">
        <f t="shared" si="128"/>
        <v>118.57341067637441</v>
      </c>
      <c r="H1611" s="11">
        <f t="shared" si="129"/>
        <v>108.77089337598872</v>
      </c>
      <c r="I1611">
        <v>124.60000000000001</v>
      </c>
      <c r="J1611">
        <v>3</v>
      </c>
      <c r="K1611">
        <v>589</v>
      </c>
      <c r="L1611">
        <v>1</v>
      </c>
    </row>
    <row r="1612" spans="1:12">
      <c r="A1612" t="s">
        <v>17</v>
      </c>
      <c r="B1612" s="1">
        <v>43946</v>
      </c>
      <c r="C1612">
        <v>164</v>
      </c>
      <c r="D1612" s="11">
        <f t="shared" si="125"/>
        <v>394.8824856298553</v>
      </c>
      <c r="E1612" s="11">
        <f t="shared" si="126"/>
        <v>2349.9097621000819</v>
      </c>
      <c r="F1612" s="11">
        <f t="shared" si="127"/>
        <v>24.30401522687275</v>
      </c>
      <c r="G1612" s="11">
        <f t="shared" si="128"/>
        <v>117.09124304291973</v>
      </c>
      <c r="H1612" s="11">
        <f t="shared" si="129"/>
        <v>107.41125720878887</v>
      </c>
      <c r="I1612">
        <v>123.80000000000001</v>
      </c>
      <c r="J1612">
        <v>18</v>
      </c>
      <c r="K1612">
        <v>586</v>
      </c>
      <c r="L1612">
        <v>2</v>
      </c>
    </row>
    <row r="1613" spans="1:12">
      <c r="A1613" t="s">
        <v>17</v>
      </c>
      <c r="B1613" s="1">
        <v>43945</v>
      </c>
      <c r="C1613">
        <v>162</v>
      </c>
      <c r="D1613" s="11">
        <f t="shared" si="125"/>
        <v>389.21190424914789</v>
      </c>
      <c r="E1613" s="11">
        <f t="shared" si="126"/>
        <v>2316.1646479756791</v>
      </c>
      <c r="F1613" s="11">
        <f t="shared" si="127"/>
        <v>23.955005328390904</v>
      </c>
      <c r="G1613" s="11">
        <f t="shared" si="128"/>
        <v>115.40979236631148</v>
      </c>
      <c r="H1613" s="11">
        <f t="shared" si="129"/>
        <v>105.86881281742768</v>
      </c>
      <c r="I1613">
        <v>122.30000000000001</v>
      </c>
      <c r="J1613">
        <v>16</v>
      </c>
      <c r="K1613">
        <v>568</v>
      </c>
      <c r="L1613">
        <v>3</v>
      </c>
    </row>
    <row r="1614" spans="1:12">
      <c r="A1614" t="s">
        <v>17</v>
      </c>
      <c r="B1614" s="1">
        <v>43944</v>
      </c>
      <c r="C1614">
        <v>159</v>
      </c>
      <c r="D1614" s="11">
        <f t="shared" si="125"/>
        <v>380.51701279872981</v>
      </c>
      <c r="E1614" s="11">
        <f t="shared" si="126"/>
        <v>2264.422139651595</v>
      </c>
      <c r="F1614" s="11">
        <f t="shared" si="127"/>
        <v>23.419856817385408</v>
      </c>
      <c r="G1614" s="11">
        <f t="shared" si="128"/>
        <v>112.83156799551216</v>
      </c>
      <c r="H1614" s="11">
        <f t="shared" si="129"/>
        <v>103.50373141734053</v>
      </c>
      <c r="I1614">
        <v>120</v>
      </c>
      <c r="J1614">
        <v>18</v>
      </c>
      <c r="K1614">
        <v>552</v>
      </c>
      <c r="L1614">
        <v>3</v>
      </c>
    </row>
    <row r="1615" spans="1:12">
      <c r="A1615" t="s">
        <v>17</v>
      </c>
      <c r="B1615" s="1">
        <v>43943</v>
      </c>
      <c r="C1615">
        <v>156</v>
      </c>
      <c r="D1615" s="11">
        <f t="shared" si="125"/>
        <v>372.20016010702562</v>
      </c>
      <c r="E1615" s="11">
        <f t="shared" si="126"/>
        <v>2214.9293056024708</v>
      </c>
      <c r="F1615" s="11">
        <f t="shared" si="127"/>
        <v>22.907975632945369</v>
      </c>
      <c r="G1615" s="11">
        <f t="shared" si="128"/>
        <v>110.36544033648673</v>
      </c>
      <c r="H1615" s="11">
        <f t="shared" si="129"/>
        <v>101.24147964334412</v>
      </c>
      <c r="I1615">
        <v>117.80000000000001</v>
      </c>
      <c r="J1615">
        <v>18</v>
      </c>
      <c r="K1615">
        <v>534</v>
      </c>
      <c r="L1615">
        <v>3</v>
      </c>
    </row>
    <row r="1616" spans="1:12">
      <c r="A1616" t="s">
        <v>17</v>
      </c>
      <c r="B1616" s="1">
        <v>43942</v>
      </c>
      <c r="C1616">
        <v>153</v>
      </c>
      <c r="D1616" s="11">
        <f t="shared" si="125"/>
        <v>361.65707916956217</v>
      </c>
      <c r="E1616" s="11">
        <f t="shared" si="126"/>
        <v>2152.1883897119142</v>
      </c>
      <c r="F1616" s="11">
        <f t="shared" si="127"/>
        <v>22.259075747619868</v>
      </c>
      <c r="G1616" s="11">
        <f t="shared" si="128"/>
        <v>107.23918759701509</v>
      </c>
      <c r="H1616" s="11">
        <f t="shared" si="129"/>
        <v>98.373675626813323</v>
      </c>
      <c r="I1616">
        <v>115.5</v>
      </c>
      <c r="J1616">
        <v>18</v>
      </c>
      <c r="K1616">
        <v>516</v>
      </c>
      <c r="L1616">
        <v>7</v>
      </c>
    </row>
    <row r="1617" spans="1:12">
      <c r="A1617" t="s">
        <v>17</v>
      </c>
      <c r="B1617" s="1">
        <v>43941</v>
      </c>
      <c r="C1617">
        <v>146</v>
      </c>
      <c r="D1617" s="11">
        <f t="shared" si="125"/>
        <v>351.02998961905121</v>
      </c>
      <c r="E1617" s="11">
        <f t="shared" si="126"/>
        <v>2088.9475462047003</v>
      </c>
      <c r="F1617" s="11">
        <f t="shared" si="127"/>
        <v>21.605005345279817</v>
      </c>
      <c r="G1617" s="11">
        <f t="shared" si="128"/>
        <v>104.08802447714925</v>
      </c>
      <c r="H1617" s="11">
        <f t="shared" si="129"/>
        <v>95.48302058226237</v>
      </c>
      <c r="I1617">
        <v>110.2</v>
      </c>
      <c r="J1617">
        <v>25</v>
      </c>
      <c r="K1617">
        <v>498</v>
      </c>
      <c r="L1617">
        <v>3</v>
      </c>
    </row>
    <row r="1618" spans="1:12">
      <c r="A1618" t="s">
        <v>17</v>
      </c>
      <c r="B1618" s="1">
        <v>43940</v>
      </c>
      <c r="C1618">
        <v>143</v>
      </c>
      <c r="D1618" s="11">
        <f t="shared" si="125"/>
        <v>339.47880532501762</v>
      </c>
      <c r="E1618" s="11">
        <f t="shared" si="126"/>
        <v>2020.20749891425</v>
      </c>
      <c r="F1618" s="11">
        <f t="shared" si="127"/>
        <v>20.894059255779762</v>
      </c>
      <c r="G1618" s="11">
        <f t="shared" si="128"/>
        <v>100.66284717294727</v>
      </c>
      <c r="H1618" s="11">
        <f t="shared" si="129"/>
        <v>92.341004229489585</v>
      </c>
      <c r="I1618">
        <v>108</v>
      </c>
      <c r="J1618">
        <v>11</v>
      </c>
      <c r="K1618">
        <v>473</v>
      </c>
      <c r="L1618">
        <v>3</v>
      </c>
    </row>
    <row r="1619" spans="1:12">
      <c r="A1619" t="s">
        <v>17</v>
      </c>
      <c r="B1619" s="1">
        <v>43939</v>
      </c>
      <c r="C1619">
        <v>140</v>
      </c>
      <c r="D1619" s="11">
        <f t="shared" si="125"/>
        <v>332.00203876378856</v>
      </c>
      <c r="E1619" s="11">
        <f t="shared" si="126"/>
        <v>1975.7139410317038</v>
      </c>
      <c r="F1619" s="11">
        <f t="shared" si="127"/>
        <v>20.433883241485184</v>
      </c>
      <c r="G1619" s="11">
        <f t="shared" si="128"/>
        <v>98.445823317863784</v>
      </c>
      <c r="H1619" s="11">
        <f t="shared" si="129"/>
        <v>90.307262735694835</v>
      </c>
      <c r="I1619">
        <v>105.7</v>
      </c>
      <c r="J1619">
        <v>27</v>
      </c>
      <c r="K1619">
        <v>462</v>
      </c>
      <c r="L1619">
        <v>14</v>
      </c>
    </row>
    <row r="1620" spans="1:12">
      <c r="A1620" t="s">
        <v>17</v>
      </c>
      <c r="B1620" s="1">
        <v>43938</v>
      </c>
      <c r="C1620">
        <v>126</v>
      </c>
      <c r="D1620" s="11">
        <f t="shared" si="125"/>
        <v>321.79499227851522</v>
      </c>
      <c r="E1620" s="11">
        <f t="shared" si="126"/>
        <v>1914.9727356077788</v>
      </c>
      <c r="F1620" s="11">
        <f t="shared" si="127"/>
        <v>19.805665424217864</v>
      </c>
      <c r="G1620" s="11">
        <f t="shared" si="128"/>
        <v>95.419212099968945</v>
      </c>
      <c r="H1620" s="11">
        <f t="shared" si="129"/>
        <v>87.530862831244704</v>
      </c>
      <c r="I1620">
        <v>95.100000000000009</v>
      </c>
      <c r="J1620">
        <v>8</v>
      </c>
      <c r="K1620">
        <v>435</v>
      </c>
      <c r="L1620">
        <v>3</v>
      </c>
    </row>
    <row r="1621" spans="1:12">
      <c r="A1621" t="s">
        <v>17</v>
      </c>
      <c r="B1621" s="1">
        <v>43937</v>
      </c>
      <c r="C1621">
        <v>123</v>
      </c>
      <c r="D1621" s="11">
        <f t="shared" si="125"/>
        <v>308.26960557786492</v>
      </c>
      <c r="E1621" s="11">
        <f t="shared" si="126"/>
        <v>1834.4843893258699</v>
      </c>
      <c r="F1621" s="11">
        <f t="shared" si="127"/>
        <v>18.97321218487598</v>
      </c>
      <c r="G1621" s="11">
        <f t="shared" si="128"/>
        <v>91.408640856503339</v>
      </c>
      <c r="H1621" s="11">
        <f t="shared" si="129"/>
        <v>83.851847319998029</v>
      </c>
      <c r="I1621">
        <v>92.9</v>
      </c>
      <c r="J1621">
        <v>9</v>
      </c>
      <c r="K1621">
        <v>427</v>
      </c>
      <c r="L1621">
        <v>2</v>
      </c>
    </row>
    <row r="1622" spans="1:12">
      <c r="A1622" t="s">
        <v>17</v>
      </c>
      <c r="B1622" s="1">
        <v>43936</v>
      </c>
      <c r="C1622">
        <v>121</v>
      </c>
      <c r="D1622" s="11">
        <f t="shared" si="125"/>
        <v>293.19005953583553</v>
      </c>
      <c r="E1622" s="11">
        <f t="shared" si="126"/>
        <v>1744.7473821357912</v>
      </c>
      <c r="F1622" s="11">
        <f t="shared" si="127"/>
        <v>18.045104380765</v>
      </c>
      <c r="G1622" s="11">
        <f t="shared" si="128"/>
        <v>86.937227575745098</v>
      </c>
      <c r="H1622" s="11">
        <f t="shared" si="129"/>
        <v>79.750087790378288</v>
      </c>
      <c r="I1622">
        <v>91.4</v>
      </c>
      <c r="J1622">
        <v>18</v>
      </c>
      <c r="K1622">
        <v>418</v>
      </c>
      <c r="L1622">
        <v>6</v>
      </c>
    </row>
    <row r="1623" spans="1:12">
      <c r="A1623" t="s">
        <v>17</v>
      </c>
      <c r="B1623" s="1">
        <v>43935</v>
      </c>
      <c r="C1623">
        <v>115</v>
      </c>
      <c r="D1623" s="11">
        <f t="shared" si="125"/>
        <v>278.2785307199012</v>
      </c>
      <c r="E1623" s="11">
        <f t="shared" si="126"/>
        <v>1656.0102301790282</v>
      </c>
      <c r="F1623" s="11">
        <f t="shared" si="127"/>
        <v>17.127337610683114</v>
      </c>
      <c r="G1623" s="11">
        <f t="shared" si="128"/>
        <v>82.515635055775249</v>
      </c>
      <c r="H1623" s="11">
        <f t="shared" si="129"/>
        <v>75.694030316798873</v>
      </c>
      <c r="I1623">
        <v>86.800000000000011</v>
      </c>
      <c r="J1623">
        <v>15</v>
      </c>
      <c r="K1623">
        <v>400</v>
      </c>
      <c r="L1623">
        <v>8</v>
      </c>
    </row>
    <row r="1624" spans="1:12">
      <c r="A1624" t="s">
        <v>17</v>
      </c>
      <c r="B1624" s="1">
        <v>43934</v>
      </c>
      <c r="C1624">
        <v>107</v>
      </c>
      <c r="D1624" s="11">
        <f t="shared" si="125"/>
        <v>265.25719569753602</v>
      </c>
      <c r="E1624" s="11">
        <f t="shared" si="126"/>
        <v>1578.5214495970661</v>
      </c>
      <c r="F1624" s="11">
        <f t="shared" si="127"/>
        <v>16.325907473428508</v>
      </c>
      <c r="G1624" s="11">
        <f t="shared" si="128"/>
        <v>78.654526094674821</v>
      </c>
      <c r="H1624" s="11">
        <f t="shared" si="129"/>
        <v>72.152120973673192</v>
      </c>
      <c r="I1624">
        <v>80.800000000000011</v>
      </c>
      <c r="J1624">
        <v>18</v>
      </c>
      <c r="K1624">
        <v>385</v>
      </c>
      <c r="L1624">
        <v>10</v>
      </c>
    </row>
    <row r="1625" spans="1:12">
      <c r="A1625" t="s">
        <v>17</v>
      </c>
      <c r="B1625" s="1">
        <v>43933</v>
      </c>
      <c r="C1625">
        <v>97</v>
      </c>
      <c r="D1625" s="11">
        <f t="shared" si="125"/>
        <v>254.04204585569246</v>
      </c>
      <c r="E1625" s="11">
        <f t="shared" si="126"/>
        <v>1511.7811127732471</v>
      </c>
      <c r="F1625" s="11">
        <f t="shared" si="127"/>
        <v>15.635643451986638</v>
      </c>
      <c r="G1625" s="11">
        <f t="shared" si="128"/>
        <v>75.328990312049626</v>
      </c>
      <c r="H1625" s="11">
        <f t="shared" si="129"/>
        <v>69.101508732981074</v>
      </c>
      <c r="I1625">
        <v>73.2</v>
      </c>
      <c r="J1625">
        <v>6</v>
      </c>
      <c r="K1625">
        <v>367</v>
      </c>
      <c r="L1625">
        <v>2</v>
      </c>
    </row>
    <row r="1626" spans="1:12">
      <c r="A1626" t="s">
        <v>17</v>
      </c>
      <c r="B1626" s="1">
        <v>43932</v>
      </c>
      <c r="C1626">
        <v>95</v>
      </c>
      <c r="D1626" s="11">
        <f t="shared" si="125"/>
        <v>243.8349993704191</v>
      </c>
      <c r="E1626" s="11">
        <f t="shared" si="126"/>
        <v>1451.039907349322</v>
      </c>
      <c r="F1626" s="11">
        <f t="shared" si="127"/>
        <v>15.007425634719317</v>
      </c>
      <c r="G1626" s="11">
        <f t="shared" si="128"/>
        <v>72.302379094154773</v>
      </c>
      <c r="H1626" s="11">
        <f t="shared" si="129"/>
        <v>66.325108828530944</v>
      </c>
      <c r="I1626">
        <v>71.7</v>
      </c>
      <c r="J1626">
        <v>10</v>
      </c>
      <c r="K1626">
        <v>361</v>
      </c>
      <c r="L1626">
        <v>3</v>
      </c>
    </row>
    <row r="1627" spans="1:12">
      <c r="A1627" t="s">
        <v>17</v>
      </c>
      <c r="B1627" s="1">
        <v>43931</v>
      </c>
      <c r="C1627">
        <v>92</v>
      </c>
      <c r="D1627" s="11">
        <f t="shared" si="125"/>
        <v>233.58594857862198</v>
      </c>
      <c r="E1627" s="11">
        <f t="shared" si="126"/>
        <v>1390.0487381170681</v>
      </c>
      <c r="F1627" s="11">
        <f t="shared" si="127"/>
        <v>14.376622558944725</v>
      </c>
      <c r="G1627" s="11">
        <f t="shared" si="128"/>
        <v>69.263312686062818</v>
      </c>
      <c r="H1627" s="11">
        <f t="shared" si="129"/>
        <v>63.537283410070721</v>
      </c>
      <c r="I1627">
        <v>69.5</v>
      </c>
      <c r="J1627">
        <v>16</v>
      </c>
      <c r="K1627">
        <v>351</v>
      </c>
      <c r="L1627">
        <v>8</v>
      </c>
    </row>
    <row r="1628" spans="1:12">
      <c r="A1628" t="s">
        <v>17</v>
      </c>
      <c r="B1628" s="1">
        <v>43930</v>
      </c>
      <c r="C1628">
        <v>84</v>
      </c>
      <c r="D1628" s="11">
        <f t="shared" si="125"/>
        <v>220.98465662149439</v>
      </c>
      <c r="E1628" s="11">
        <f t="shared" si="126"/>
        <v>1315.059595618395</v>
      </c>
      <c r="F1628" s="11">
        <f t="shared" si="127"/>
        <v>13.601045006762847</v>
      </c>
      <c r="G1628" s="11">
        <f t="shared" si="128"/>
        <v>65.52675562693338</v>
      </c>
      <c r="H1628" s="11">
        <f t="shared" si="129"/>
        <v>60.10962920704587</v>
      </c>
      <c r="I1628">
        <v>63.400000000000006</v>
      </c>
      <c r="J1628">
        <v>26</v>
      </c>
      <c r="K1628">
        <v>335</v>
      </c>
      <c r="L1628">
        <v>11</v>
      </c>
    </row>
    <row r="1629" spans="1:12">
      <c r="A1629" t="s">
        <v>17</v>
      </c>
      <c r="B1629" s="1">
        <v>43929</v>
      </c>
      <c r="C1629">
        <v>73</v>
      </c>
      <c r="D1629" s="11">
        <f t="shared" si="125"/>
        <v>204.6029770772285</v>
      </c>
      <c r="E1629" s="11">
        <f t="shared" si="126"/>
        <v>1217.5737103701201</v>
      </c>
      <c r="F1629" s="11">
        <f t="shared" si="127"/>
        <v>12.592794188926407</v>
      </c>
      <c r="G1629" s="11">
        <f t="shared" si="128"/>
        <v>60.669231450065098</v>
      </c>
      <c r="H1629" s="11">
        <f t="shared" si="129"/>
        <v>55.653678743113559</v>
      </c>
      <c r="I1629">
        <v>55.1</v>
      </c>
      <c r="J1629">
        <v>15</v>
      </c>
      <c r="K1629">
        <v>309</v>
      </c>
      <c r="L1629">
        <v>4</v>
      </c>
    </row>
    <row r="1630" spans="1:12">
      <c r="A1630" t="s">
        <v>17</v>
      </c>
      <c r="B1630" s="1">
        <v>43928</v>
      </c>
      <c r="C1630">
        <v>69</v>
      </c>
      <c r="D1630" s="11">
        <f t="shared" si="125"/>
        <v>188.51532767862892</v>
      </c>
      <c r="E1630" s="11">
        <f t="shared" si="126"/>
        <v>1121.8375717801478</v>
      </c>
      <c r="F1630" s="11">
        <f t="shared" si="127"/>
        <v>11.602640180640877</v>
      </c>
      <c r="G1630" s="11">
        <f t="shared" si="128"/>
        <v>55.898893604576507</v>
      </c>
      <c r="H1630" s="11">
        <f t="shared" si="129"/>
        <v>51.277706877251823</v>
      </c>
      <c r="I1630">
        <v>52.1</v>
      </c>
      <c r="J1630">
        <v>14</v>
      </c>
      <c r="K1630">
        <v>294</v>
      </c>
      <c r="L1630">
        <v>4</v>
      </c>
    </row>
    <row r="1631" spans="1:12">
      <c r="A1631" t="s">
        <v>17</v>
      </c>
      <c r="B1631" s="1">
        <v>43927</v>
      </c>
      <c r="C1631">
        <v>65</v>
      </c>
      <c r="D1631" s="11">
        <f t="shared" si="125"/>
        <v>172.72170842569565</v>
      </c>
      <c r="E1631" s="11">
        <f t="shared" si="126"/>
        <v>1027.8511798484776</v>
      </c>
      <c r="F1631" s="11">
        <f t="shared" si="127"/>
        <v>10.630582981906258</v>
      </c>
      <c r="G1631" s="11">
        <f t="shared" si="128"/>
        <v>51.2157420904676</v>
      </c>
      <c r="H1631" s="11">
        <f t="shared" si="129"/>
        <v>46.981713609460677</v>
      </c>
      <c r="I1631">
        <v>49.1</v>
      </c>
      <c r="J1631">
        <v>16</v>
      </c>
      <c r="K1631">
        <v>280</v>
      </c>
      <c r="L1631">
        <v>5</v>
      </c>
    </row>
    <row r="1632" spans="1:12">
      <c r="A1632" t="s">
        <v>17</v>
      </c>
      <c r="B1632" s="1">
        <v>43926</v>
      </c>
      <c r="C1632">
        <v>60</v>
      </c>
      <c r="D1632" s="11">
        <f t="shared" si="125"/>
        <v>156.80207625319113</v>
      </c>
      <c r="E1632" s="11">
        <f t="shared" si="126"/>
        <v>933.11489649182067</v>
      </c>
      <c r="F1632" s="11">
        <f t="shared" si="127"/>
        <v>9.6507700076498217</v>
      </c>
      <c r="G1632" s="11">
        <f t="shared" si="128"/>
        <v>46.495225005767402</v>
      </c>
      <c r="H1632" s="11">
        <f t="shared" si="129"/>
        <v>42.651443799639274</v>
      </c>
      <c r="I1632">
        <v>45.300000000000004</v>
      </c>
      <c r="J1632">
        <v>11</v>
      </c>
      <c r="K1632">
        <v>264</v>
      </c>
      <c r="L1632">
        <v>5</v>
      </c>
    </row>
    <row r="1633" spans="1:12">
      <c r="A1633" t="s">
        <v>17</v>
      </c>
      <c r="B1633" s="1">
        <v>43925</v>
      </c>
      <c r="C1633">
        <v>55</v>
      </c>
      <c r="D1633" s="11">
        <f t="shared" si="125"/>
        <v>147.51912451144045</v>
      </c>
      <c r="E1633" s="11">
        <f t="shared" si="126"/>
        <v>877.8728948511316</v>
      </c>
      <c r="F1633" s="11">
        <f t="shared" si="127"/>
        <v>9.0794278775425052</v>
      </c>
      <c r="G1633" s="11">
        <f t="shared" si="128"/>
        <v>43.742627972208709</v>
      </c>
      <c r="H1633" s="11">
        <f t="shared" si="129"/>
        <v>40.126405203410968</v>
      </c>
      <c r="I1633">
        <v>41.5</v>
      </c>
      <c r="J1633">
        <v>19</v>
      </c>
      <c r="K1633">
        <v>253</v>
      </c>
      <c r="L1633">
        <v>7</v>
      </c>
    </row>
    <row r="1634" spans="1:12">
      <c r="A1634" t="s">
        <v>17</v>
      </c>
      <c r="B1634" s="1">
        <v>43924</v>
      </c>
      <c r="C1634">
        <v>48</v>
      </c>
      <c r="D1634" s="11">
        <f t="shared" si="125"/>
        <v>135.71591437826427</v>
      </c>
      <c r="E1634" s="11">
        <f t="shared" si="126"/>
        <v>807.63306471070791</v>
      </c>
      <c r="F1634" s="11">
        <f t="shared" si="127"/>
        <v>8.3529702369988144</v>
      </c>
      <c r="G1634" s="11">
        <f t="shared" si="128"/>
        <v>40.242719526824125</v>
      </c>
      <c r="H1634" s="11">
        <f t="shared" si="129"/>
        <v>36.915835766577686</v>
      </c>
      <c r="I1634">
        <v>36.200000000000003</v>
      </c>
      <c r="J1634">
        <v>15</v>
      </c>
      <c r="K1634">
        <v>234</v>
      </c>
      <c r="L1634">
        <v>1</v>
      </c>
    </row>
    <row r="1635" spans="1:12">
      <c r="A1635" t="s">
        <v>17</v>
      </c>
      <c r="B1635" s="1">
        <v>43923</v>
      </c>
      <c r="C1635">
        <v>47</v>
      </c>
      <c r="D1635" s="11">
        <f t="shared" si="125"/>
        <v>122.10651906456647</v>
      </c>
      <c r="E1635" s="11">
        <f t="shared" si="126"/>
        <v>726.64479081214108</v>
      </c>
      <c r="F1635" s="11">
        <f t="shared" si="127"/>
        <v>7.5153464806423864</v>
      </c>
      <c r="G1635" s="11">
        <f t="shared" si="128"/>
        <v>36.20723790296433</v>
      </c>
      <c r="H1635" s="11">
        <f t="shared" si="129"/>
        <v>33.213969227310841</v>
      </c>
      <c r="I1635">
        <v>35.5</v>
      </c>
      <c r="J1635">
        <v>12</v>
      </c>
      <c r="K1635">
        <v>219</v>
      </c>
      <c r="L1635">
        <v>2</v>
      </c>
    </row>
    <row r="1636" spans="1:12">
      <c r="A1636" t="s">
        <v>17</v>
      </c>
      <c r="B1636" s="1">
        <v>43922</v>
      </c>
      <c r="C1636">
        <v>45</v>
      </c>
      <c r="D1636" s="11">
        <f t="shared" si="125"/>
        <v>108.11908499215482</v>
      </c>
      <c r="E1636" s="11">
        <f t="shared" si="126"/>
        <v>643.40684263861408</v>
      </c>
      <c r="F1636" s="11">
        <f t="shared" si="127"/>
        <v>6.6544553977205032</v>
      </c>
      <c r="G1636" s="11">
        <f t="shared" si="128"/>
        <v>32.059659567330641</v>
      </c>
      <c r="H1636" s="11">
        <f t="shared" si="129"/>
        <v>29.409273061953254</v>
      </c>
      <c r="I1636">
        <v>34</v>
      </c>
      <c r="J1636">
        <v>10</v>
      </c>
      <c r="K1636">
        <v>207</v>
      </c>
      <c r="L1636">
        <v>6</v>
      </c>
    </row>
    <row r="1637" spans="1:12">
      <c r="A1637" t="s">
        <v>17</v>
      </c>
      <c r="B1637" s="1">
        <v>43921</v>
      </c>
      <c r="C1637">
        <v>39</v>
      </c>
      <c r="D1637" s="11">
        <f t="shared" si="125"/>
        <v>94.677706904552053</v>
      </c>
      <c r="E1637" s="11">
        <f t="shared" si="126"/>
        <v>563.41842397336291</v>
      </c>
      <c r="F1637" s="11">
        <f t="shared" si="127"/>
        <v>5.8271726753931681</v>
      </c>
      <c r="G1637" s="11">
        <f t="shared" si="128"/>
        <v>28.073998704259235</v>
      </c>
      <c r="H1637" s="11">
        <f t="shared" si="129"/>
        <v>25.753108578726742</v>
      </c>
      <c r="I1637">
        <v>29.400000000000002</v>
      </c>
      <c r="J1637">
        <v>22</v>
      </c>
      <c r="K1637">
        <v>197</v>
      </c>
      <c r="L1637">
        <v>4</v>
      </c>
    </row>
    <row r="1638" spans="1:12">
      <c r="A1638" t="s">
        <v>17</v>
      </c>
      <c r="B1638" s="1">
        <v>43920</v>
      </c>
      <c r="C1638">
        <v>35</v>
      </c>
      <c r="D1638" s="11">
        <f t="shared" si="125"/>
        <v>83.294539836613453</v>
      </c>
      <c r="E1638" s="11">
        <f t="shared" si="126"/>
        <v>495.67823191622836</v>
      </c>
      <c r="F1638" s="11">
        <f t="shared" si="127"/>
        <v>5.1265676199222057</v>
      </c>
      <c r="G1638" s="11">
        <f t="shared" si="128"/>
        <v>24.698642160845633</v>
      </c>
      <c r="H1638" s="11">
        <f t="shared" si="129"/>
        <v>22.656794281994291</v>
      </c>
      <c r="I1638">
        <v>26.400000000000002</v>
      </c>
      <c r="J1638">
        <v>25</v>
      </c>
      <c r="K1638">
        <v>175</v>
      </c>
      <c r="L1638">
        <v>10</v>
      </c>
    </row>
    <row r="1639" spans="1:12">
      <c r="A1639" t="s">
        <v>17</v>
      </c>
      <c r="B1639" s="1">
        <v>43919</v>
      </c>
      <c r="C1639">
        <v>25</v>
      </c>
      <c r="D1639" s="11">
        <f t="shared" si="125"/>
        <v>69.265101457678057</v>
      </c>
      <c r="E1639" s="11">
        <f t="shared" si="126"/>
        <v>412.19031993437244</v>
      </c>
      <c r="F1639" s="11">
        <f t="shared" si="127"/>
        <v>4.2630912784930501</v>
      </c>
      <c r="G1639" s="11">
        <f t="shared" si="128"/>
        <v>20.538608635014853</v>
      </c>
      <c r="H1639" s="11">
        <f t="shared" si="129"/>
        <v>18.840672602626618</v>
      </c>
      <c r="I1639">
        <v>18.900000000000002</v>
      </c>
      <c r="J1639">
        <v>5</v>
      </c>
      <c r="K1639">
        <v>150</v>
      </c>
      <c r="L1639">
        <v>3</v>
      </c>
    </row>
    <row r="1640" spans="1:12">
      <c r="A1640" t="s">
        <v>17</v>
      </c>
      <c r="B1640" s="1">
        <v>43918</v>
      </c>
      <c r="C1640">
        <v>22</v>
      </c>
      <c r="D1640" s="11">
        <f t="shared" si="125"/>
        <v>62.712429639971702</v>
      </c>
      <c r="E1640" s="11">
        <f t="shared" si="126"/>
        <v>373.19596583506251</v>
      </c>
      <c r="F1640" s="11">
        <f t="shared" si="127"/>
        <v>3.8597909513584741</v>
      </c>
      <c r="G1640" s="11">
        <f t="shared" si="128"/>
        <v>18.595598964267541</v>
      </c>
      <c r="H1640" s="11">
        <f t="shared" si="129"/>
        <v>17.058292417053693</v>
      </c>
      <c r="I1640">
        <v>16.600000000000001</v>
      </c>
      <c r="J1640">
        <v>5</v>
      </c>
      <c r="K1640">
        <v>145</v>
      </c>
      <c r="L1640">
        <v>1</v>
      </c>
    </row>
    <row r="1641" spans="1:12">
      <c r="A1641" t="s">
        <v>17</v>
      </c>
      <c r="B1641" s="1">
        <v>43917</v>
      </c>
      <c r="C1641">
        <v>21</v>
      </c>
      <c r="D1641" s="11">
        <f t="shared" si="125"/>
        <v>55.739714757027762</v>
      </c>
      <c r="E1641" s="11">
        <f t="shared" si="126"/>
        <v>331.70197365246344</v>
      </c>
      <c r="F1641" s="11">
        <f t="shared" si="127"/>
        <v>3.4306380391511686</v>
      </c>
      <c r="G1641" s="11">
        <f t="shared" si="128"/>
        <v>16.528037391549248</v>
      </c>
      <c r="H1641" s="11">
        <f t="shared" si="129"/>
        <v>15.16165709137994</v>
      </c>
      <c r="I1641">
        <v>15.9</v>
      </c>
      <c r="J1641">
        <v>12</v>
      </c>
      <c r="K1641">
        <v>140</v>
      </c>
      <c r="L1641">
        <v>1</v>
      </c>
    </row>
    <row r="1642" spans="1:12">
      <c r="A1642" t="s">
        <v>17</v>
      </c>
      <c r="B1642" s="1">
        <v>43916</v>
      </c>
      <c r="C1642">
        <v>20</v>
      </c>
      <c r="D1642" s="11">
        <f t="shared" si="125"/>
        <v>47.968918050132402</v>
      </c>
      <c r="E1642" s="11">
        <f t="shared" si="126"/>
        <v>285.45866911161511</v>
      </c>
      <c r="F1642" s="11">
        <f t="shared" si="127"/>
        <v>2.9523652153056781</v>
      </c>
      <c r="G1642" s="11">
        <f t="shared" si="128"/>
        <v>14.223827205086089</v>
      </c>
      <c r="H1642" s="11">
        <f t="shared" si="129"/>
        <v>13.047936999514613</v>
      </c>
      <c r="I1642">
        <v>15.100000000000001</v>
      </c>
      <c r="J1642">
        <v>21</v>
      </c>
      <c r="K1642">
        <v>128</v>
      </c>
      <c r="L1642">
        <v>2</v>
      </c>
    </row>
    <row r="1643" spans="1:12">
      <c r="A1643" t="s">
        <v>17</v>
      </c>
      <c r="B1643" s="1">
        <v>43915</v>
      </c>
      <c r="C1643">
        <v>18</v>
      </c>
      <c r="D1643" s="11">
        <f t="shared" si="125"/>
        <v>40.660168714998399</v>
      </c>
      <c r="E1643" s="11">
        <f t="shared" si="126"/>
        <v>241.96496646238478</v>
      </c>
      <c r="F1643" s="11">
        <f t="shared" si="127"/>
        <v>2.5025302350401892</v>
      </c>
      <c r="G1643" s="11">
        <f t="shared" si="128"/>
        <v>12.056624110791011</v>
      </c>
      <c r="H1643" s="11">
        <f t="shared" si="129"/>
        <v>11.059897561760199</v>
      </c>
      <c r="I1643">
        <v>13.600000000000001</v>
      </c>
      <c r="J1643">
        <v>12</v>
      </c>
      <c r="K1643">
        <v>107</v>
      </c>
      <c r="L1643">
        <v>2</v>
      </c>
    </row>
    <row r="1644" spans="1:12">
      <c r="A1644" t="s">
        <v>17</v>
      </c>
      <c r="B1644" s="1">
        <v>43914</v>
      </c>
      <c r="C1644">
        <v>16</v>
      </c>
      <c r="D1644" s="11">
        <f t="shared" si="125"/>
        <v>32.973380621150561</v>
      </c>
      <c r="E1644" s="11">
        <f t="shared" si="126"/>
        <v>196.22158953819428</v>
      </c>
      <c r="F1644" s="11">
        <f t="shared" si="127"/>
        <v>2.0294279282092447</v>
      </c>
      <c r="G1644" s="11">
        <f t="shared" si="128"/>
        <v>9.7773243047220486</v>
      </c>
      <c r="H1644" s="11">
        <f t="shared" si="129"/>
        <v>8.969028497915037</v>
      </c>
      <c r="I1644">
        <v>12.100000000000001</v>
      </c>
      <c r="J1644">
        <v>12</v>
      </c>
      <c r="K1644">
        <v>95</v>
      </c>
      <c r="L1644">
        <v>3</v>
      </c>
    </row>
    <row r="1645" spans="1:12">
      <c r="A1645" t="s">
        <v>17</v>
      </c>
      <c r="B1645" s="1">
        <v>43913</v>
      </c>
      <c r="C1645">
        <v>13</v>
      </c>
      <c r="D1645" s="11">
        <f t="shared" si="125"/>
        <v>27.302799240443139</v>
      </c>
      <c r="E1645" s="11">
        <f t="shared" si="126"/>
        <v>162.47647541379143</v>
      </c>
      <c r="F1645" s="11">
        <f t="shared" si="127"/>
        <v>1.6804180297273998</v>
      </c>
      <c r="G1645" s="11">
        <f t="shared" si="128"/>
        <v>8.0958736281137984</v>
      </c>
      <c r="H1645" s="11">
        <f t="shared" si="129"/>
        <v>7.426584106553852</v>
      </c>
      <c r="I1645">
        <v>9.8000000000000007</v>
      </c>
      <c r="J1645">
        <v>20</v>
      </c>
      <c r="K1645">
        <v>83</v>
      </c>
      <c r="L1645">
        <v>2</v>
      </c>
    </row>
    <row r="1646" spans="1:12">
      <c r="A1646" t="s">
        <v>17</v>
      </c>
      <c r="B1646" s="1">
        <v>43912</v>
      </c>
      <c r="C1646">
        <v>11</v>
      </c>
      <c r="D1646" s="11">
        <f t="shared" si="125"/>
        <v>21.842239392354511</v>
      </c>
      <c r="E1646" s="11">
        <f t="shared" si="126"/>
        <v>129.98118033103316</v>
      </c>
      <c r="F1646" s="11">
        <f t="shared" si="127"/>
        <v>1.3443344237819199</v>
      </c>
      <c r="G1646" s="11">
        <f t="shared" si="128"/>
        <v>6.4766989024910391</v>
      </c>
      <c r="H1646" s="11">
        <f t="shared" si="129"/>
        <v>5.9412672852430815</v>
      </c>
      <c r="I1646">
        <v>8.3000000000000007</v>
      </c>
      <c r="J1646">
        <v>3</v>
      </c>
      <c r="K1646">
        <v>63</v>
      </c>
      <c r="L1646">
        <v>0</v>
      </c>
    </row>
    <row r="1647" spans="1:12">
      <c r="A1647" t="s">
        <v>17</v>
      </c>
      <c r="B1647" s="1">
        <v>43911</v>
      </c>
      <c r="C1647">
        <v>11</v>
      </c>
      <c r="D1647" s="11">
        <f t="shared" si="125"/>
        <v>18.649912096548849</v>
      </c>
      <c r="E1647" s="11">
        <f t="shared" si="126"/>
        <v>110.98393089803599</v>
      </c>
      <c r="F1647" s="11">
        <f t="shared" si="127"/>
        <v>1.1478547772291778</v>
      </c>
      <c r="G1647" s="11">
        <f t="shared" si="128"/>
        <v>5.5301044475115795</v>
      </c>
      <c r="H1647" s="11">
        <f t="shared" si="129"/>
        <v>5.0729282204767845</v>
      </c>
      <c r="I1647">
        <v>8.3000000000000007</v>
      </c>
      <c r="J1647">
        <v>4</v>
      </c>
      <c r="K1647">
        <v>60</v>
      </c>
      <c r="L1647">
        <v>0</v>
      </c>
    </row>
    <row r="1648" spans="1:12">
      <c r="A1648" t="s">
        <v>17</v>
      </c>
      <c r="B1648" s="1">
        <v>43910</v>
      </c>
      <c r="C1648">
        <v>11</v>
      </c>
      <c r="D1648" s="11">
        <f t="shared" si="125"/>
        <v>15.499589107266951</v>
      </c>
      <c r="E1648" s="11">
        <f t="shared" si="126"/>
        <v>92.236645273367756</v>
      </c>
      <c r="F1648" s="11">
        <f t="shared" si="127"/>
        <v>0.95396038918370851</v>
      </c>
      <c r="G1648" s="11">
        <f t="shared" si="128"/>
        <v>4.5959651827292181</v>
      </c>
      <c r="H1648" s="11">
        <f t="shared" si="129"/>
        <v>4.2160146697205709</v>
      </c>
      <c r="I1648">
        <v>8.3000000000000007</v>
      </c>
      <c r="J1648">
        <v>15</v>
      </c>
      <c r="K1648">
        <v>56</v>
      </c>
      <c r="L1648">
        <v>2</v>
      </c>
    </row>
    <row r="1649" spans="1:12">
      <c r="A1649" t="s">
        <v>17</v>
      </c>
      <c r="B1649" s="1">
        <v>43909</v>
      </c>
      <c r="C1649">
        <v>9</v>
      </c>
      <c r="D1649" s="11">
        <f t="shared" si="125"/>
        <v>12.475279037556327</v>
      </c>
      <c r="E1649" s="11">
        <f t="shared" si="126"/>
        <v>74.239251073686248</v>
      </c>
      <c r="F1649" s="11">
        <f t="shared" si="127"/>
        <v>0.76782177666005813</v>
      </c>
      <c r="G1649" s="11">
        <f t="shared" si="128"/>
        <v>3.6991914885381512</v>
      </c>
      <c r="H1649" s="11">
        <f t="shared" si="129"/>
        <v>3.3933776609946062</v>
      </c>
      <c r="I1649">
        <v>6.8000000000000007</v>
      </c>
      <c r="J1649">
        <v>3</v>
      </c>
      <c r="K1649">
        <v>41</v>
      </c>
      <c r="L1649">
        <v>0</v>
      </c>
    </row>
    <row r="1650" spans="1:12">
      <c r="A1650" t="s">
        <v>17</v>
      </c>
      <c r="B1650" s="1">
        <v>43908</v>
      </c>
      <c r="C1650">
        <v>9</v>
      </c>
      <c r="D1650" s="11">
        <f t="shared" si="125"/>
        <v>9.9550206461308051</v>
      </c>
      <c r="E1650" s="11">
        <f t="shared" si="126"/>
        <v>59.241422573951645</v>
      </c>
      <c r="F1650" s="11">
        <f t="shared" si="127"/>
        <v>0.61270626622368274</v>
      </c>
      <c r="G1650" s="11">
        <f t="shared" si="128"/>
        <v>2.9518800767122619</v>
      </c>
      <c r="H1650" s="11">
        <f t="shared" si="129"/>
        <v>2.7078468203896353</v>
      </c>
      <c r="I1650">
        <v>6.8000000000000007</v>
      </c>
      <c r="J1650">
        <v>2</v>
      </c>
      <c r="K1650">
        <v>38</v>
      </c>
      <c r="L1650">
        <v>0</v>
      </c>
    </row>
    <row r="1651" spans="1:12">
      <c r="A1651" t="s">
        <v>17</v>
      </c>
      <c r="B1651" s="1">
        <v>43907</v>
      </c>
      <c r="C1651">
        <v>9</v>
      </c>
      <c r="D1651" s="11">
        <f t="shared" si="125"/>
        <v>8.4848699177992515</v>
      </c>
      <c r="E1651" s="11">
        <f t="shared" si="126"/>
        <v>50.492689282439798</v>
      </c>
      <c r="F1651" s="11">
        <f t="shared" si="127"/>
        <v>0.52222221846913042</v>
      </c>
      <c r="G1651" s="11">
        <f t="shared" si="128"/>
        <v>2.5159484198138267</v>
      </c>
      <c r="H1651" s="11">
        <f t="shared" si="129"/>
        <v>2.3079538300367357</v>
      </c>
      <c r="I1651">
        <v>6.8000000000000007</v>
      </c>
      <c r="J1651">
        <v>27</v>
      </c>
      <c r="K1651">
        <v>36</v>
      </c>
      <c r="L1651">
        <v>0</v>
      </c>
    </row>
    <row r="1652" spans="1:12">
      <c r="A1652" t="s">
        <v>17</v>
      </c>
      <c r="B1652" s="1">
        <v>43906</v>
      </c>
      <c r="C1652">
        <v>9</v>
      </c>
      <c r="D1652" s="11">
        <f t="shared" si="125"/>
        <v>6.9307105764201813</v>
      </c>
      <c r="E1652" s="11">
        <f t="shared" si="126"/>
        <v>41.244028374270137</v>
      </c>
      <c r="F1652" s="11">
        <f t="shared" si="127"/>
        <v>0.4265676537000323</v>
      </c>
      <c r="G1652" s="11">
        <f t="shared" si="128"/>
        <v>2.055106382521195</v>
      </c>
      <c r="H1652" s="11">
        <f t="shared" si="129"/>
        <v>1.8852098116636702</v>
      </c>
      <c r="I1652">
        <v>6.8000000000000007</v>
      </c>
      <c r="J1652">
        <v>0</v>
      </c>
      <c r="K1652">
        <v>9</v>
      </c>
      <c r="L1652">
        <v>0</v>
      </c>
    </row>
    <row r="1653" spans="1:12">
      <c r="A1653" t="s">
        <v>17</v>
      </c>
      <c r="B1653" s="1">
        <v>43905</v>
      </c>
      <c r="C1653">
        <v>9</v>
      </c>
      <c r="D1653" s="11">
        <f t="shared" si="125"/>
        <v>5.5025641546123865</v>
      </c>
      <c r="E1653" s="11">
        <f t="shared" si="126"/>
        <v>32.745258891087197</v>
      </c>
      <c r="F1653" s="11">
        <f t="shared" si="127"/>
        <v>0.3386688644527529</v>
      </c>
      <c r="G1653" s="11">
        <f t="shared" si="128"/>
        <v>1.6316299158198579</v>
      </c>
      <c r="H1653" s="11">
        <f t="shared" si="129"/>
        <v>1.4967423353208531</v>
      </c>
      <c r="I1653">
        <v>6.8000000000000007</v>
      </c>
      <c r="J1653">
        <v>0</v>
      </c>
      <c r="K1653">
        <v>9</v>
      </c>
      <c r="L1653">
        <v>0</v>
      </c>
    </row>
    <row r="1654" spans="1:12">
      <c r="A1654" t="s">
        <v>17</v>
      </c>
      <c r="B1654" s="1">
        <v>43904</v>
      </c>
      <c r="C1654">
        <v>9</v>
      </c>
      <c r="D1654" s="11">
        <f t="shared" si="125"/>
        <v>4.2844392654233845</v>
      </c>
      <c r="E1654" s="11">
        <f t="shared" si="126"/>
        <v>25.49630844954881</v>
      </c>
      <c r="F1654" s="11">
        <f t="shared" si="127"/>
        <v>0.26369636774183813</v>
      </c>
      <c r="G1654" s="11">
        <f t="shared" si="128"/>
        <v>1.2704294001040115</v>
      </c>
      <c r="H1654" s="11">
        <f t="shared" si="129"/>
        <v>1.1654024290284506</v>
      </c>
      <c r="I1654">
        <v>6.8000000000000007</v>
      </c>
      <c r="J1654">
        <v>0</v>
      </c>
      <c r="K1654">
        <v>9</v>
      </c>
      <c r="L1654">
        <v>0</v>
      </c>
    </row>
    <row r="1655" spans="1:12">
      <c r="A1655" t="s">
        <v>17</v>
      </c>
      <c r="B1655" s="1">
        <v>43903</v>
      </c>
      <c r="C1655">
        <v>9</v>
      </c>
      <c r="D1655" s="11">
        <f t="shared" si="125"/>
        <v>3.48635744147197</v>
      </c>
      <c r="E1655" s="11">
        <f t="shared" si="126"/>
        <v>20.746996091299522</v>
      </c>
      <c r="F1655" s="11">
        <f t="shared" si="127"/>
        <v>0.21457645610365261</v>
      </c>
      <c r="G1655" s="11">
        <f t="shared" si="128"/>
        <v>1.0337807863591466</v>
      </c>
      <c r="H1655" s="11">
        <f t="shared" si="129"/>
        <v>0.94831766283687646</v>
      </c>
      <c r="I1655">
        <v>6.8000000000000007</v>
      </c>
      <c r="J1655">
        <v>4</v>
      </c>
      <c r="K1655">
        <v>9</v>
      </c>
      <c r="L1655">
        <v>4</v>
      </c>
    </row>
    <row r="1656" spans="1:12">
      <c r="A1656" t="s">
        <v>17</v>
      </c>
      <c r="B1656" s="1">
        <v>43902</v>
      </c>
      <c r="C1656">
        <v>5</v>
      </c>
      <c r="D1656" s="11">
        <f t="shared" si="125"/>
        <v>2.3522411653304856</v>
      </c>
      <c r="E1656" s="11">
        <f t="shared" si="126"/>
        <v>13.997973266418954</v>
      </c>
      <c r="F1656" s="11">
        <f t="shared" si="127"/>
        <v>0.14477447640728369</v>
      </c>
      <c r="G1656" s="11">
        <f t="shared" si="128"/>
        <v>0.69749065103749652</v>
      </c>
      <c r="H1656" s="11">
        <f t="shared" si="129"/>
        <v>0.63982878456463954</v>
      </c>
      <c r="I1656">
        <v>3.8000000000000003</v>
      </c>
      <c r="J1656">
        <v>2</v>
      </c>
      <c r="K1656">
        <v>5</v>
      </c>
      <c r="L1656">
        <v>2</v>
      </c>
    </row>
    <row r="1657" spans="1:12">
      <c r="A1657" t="s">
        <v>17</v>
      </c>
      <c r="B1657" s="1">
        <v>43901</v>
      </c>
      <c r="C1657">
        <v>3</v>
      </c>
      <c r="D1657" s="11">
        <f t="shared" si="125"/>
        <v>1.3441378087602776</v>
      </c>
      <c r="E1657" s="11">
        <f t="shared" si="126"/>
        <v>7.9988418665251171</v>
      </c>
      <c r="F1657" s="11">
        <f t="shared" si="127"/>
        <v>8.2728272232733532E-2</v>
      </c>
      <c r="G1657" s="11">
        <f t="shared" si="128"/>
        <v>0.39856608630714085</v>
      </c>
      <c r="H1657" s="11">
        <f t="shared" si="129"/>
        <v>0.36561644832265117</v>
      </c>
      <c r="I1657">
        <v>2.3000000000000003</v>
      </c>
      <c r="J1657">
        <v>1</v>
      </c>
      <c r="K1657">
        <v>3</v>
      </c>
      <c r="L1657">
        <v>1</v>
      </c>
    </row>
    <row r="1658" spans="1:12">
      <c r="A1658" t="s">
        <v>17</v>
      </c>
      <c r="B1658" s="1">
        <v>43900</v>
      </c>
      <c r="C1658">
        <v>2</v>
      </c>
      <c r="D1658" s="11">
        <f t="shared" si="125"/>
        <v>0.75607751742765616</v>
      </c>
      <c r="E1658" s="11">
        <f t="shared" si="126"/>
        <v>4.499348549920378</v>
      </c>
      <c r="F1658" s="11">
        <f t="shared" si="127"/>
        <v>4.6534653130912609E-2</v>
      </c>
      <c r="G1658" s="11">
        <f t="shared" si="128"/>
        <v>0.22419342354776672</v>
      </c>
      <c r="H1658" s="11">
        <f t="shared" si="129"/>
        <v>0.20565925218149128</v>
      </c>
      <c r="I1658">
        <v>1.5</v>
      </c>
      <c r="J1658">
        <v>2</v>
      </c>
      <c r="K1658">
        <v>2</v>
      </c>
      <c r="L1658">
        <v>2</v>
      </c>
    </row>
    <row r="1659" spans="1:12">
      <c r="A1659" t="s">
        <v>17</v>
      </c>
      <c r="B1659" s="1">
        <v>43899</v>
      </c>
      <c r="C1659">
        <v>0</v>
      </c>
      <c r="D1659" s="11">
        <f t="shared" si="125"/>
        <v>0.29403014566631069</v>
      </c>
      <c r="E1659" s="11">
        <f t="shared" si="126"/>
        <v>1.7497466583023693</v>
      </c>
      <c r="F1659" s="11">
        <f t="shared" si="127"/>
        <v>1.8096809550910462E-2</v>
      </c>
      <c r="G1659" s="11">
        <f t="shared" si="128"/>
        <v>8.7186331379687065E-2</v>
      </c>
      <c r="H1659" s="11">
        <f t="shared" si="129"/>
        <v>7.9978598070579943E-2</v>
      </c>
      <c r="I1659">
        <v>0</v>
      </c>
      <c r="J1659">
        <v>0</v>
      </c>
      <c r="K1659">
        <v>0</v>
      </c>
      <c r="L1659">
        <v>0</v>
      </c>
    </row>
    <row r="1660" spans="1:12">
      <c r="A1660" t="s">
        <v>17</v>
      </c>
      <c r="B1660" s="1">
        <v>43898</v>
      </c>
      <c r="C1660">
        <v>0</v>
      </c>
      <c r="D1660" s="11">
        <f t="shared" si="125"/>
        <v>0.16801722609503469</v>
      </c>
      <c r="E1660" s="11">
        <f t="shared" si="126"/>
        <v>0.99985523331563964</v>
      </c>
      <c r="F1660" s="11">
        <f t="shared" si="127"/>
        <v>1.0341034029091692E-2</v>
      </c>
      <c r="G1660" s="11">
        <f t="shared" si="128"/>
        <v>4.9820760788392607E-2</v>
      </c>
      <c r="H1660" s="11">
        <f t="shared" si="129"/>
        <v>4.5702056040331396E-2</v>
      </c>
      <c r="I1660">
        <v>0</v>
      </c>
      <c r="J1660">
        <v>0</v>
      </c>
      <c r="K1660">
        <v>0</v>
      </c>
      <c r="L1660">
        <v>0</v>
      </c>
    </row>
    <row r="1661" spans="1:12">
      <c r="A1661" t="s">
        <v>17</v>
      </c>
      <c r="B1661" s="1">
        <v>43897</v>
      </c>
      <c r="C1661">
        <v>0</v>
      </c>
      <c r="D1661" s="11">
        <f t="shared" si="125"/>
        <v>0.16801722609503469</v>
      </c>
      <c r="E1661" s="11">
        <f t="shared" si="126"/>
        <v>0.99985523331563964</v>
      </c>
      <c r="F1661" s="11">
        <f t="shared" si="127"/>
        <v>1.0341034029091692E-2</v>
      </c>
      <c r="G1661" s="11">
        <f t="shared" si="128"/>
        <v>4.9820760788392607E-2</v>
      </c>
      <c r="H1661" s="11">
        <f t="shared" si="129"/>
        <v>4.5702056040331396E-2</v>
      </c>
      <c r="I1661">
        <v>0</v>
      </c>
      <c r="J1661">
        <v>0</v>
      </c>
      <c r="K1661">
        <v>0</v>
      </c>
      <c r="L1661">
        <v>0</v>
      </c>
    </row>
    <row r="1662" spans="1:12">
      <c r="A1662" t="s">
        <v>17</v>
      </c>
      <c r="B1662" s="1">
        <v>43896</v>
      </c>
      <c r="C1662">
        <v>0</v>
      </c>
      <c r="D1662" s="11">
        <f t="shared" si="125"/>
        <v>8.4008613047517347E-2</v>
      </c>
      <c r="E1662" s="11">
        <f t="shared" si="126"/>
        <v>0.49992761665781982</v>
      </c>
      <c r="F1662" s="11">
        <f t="shared" si="127"/>
        <v>5.1705170145458458E-3</v>
      </c>
      <c r="G1662" s="11">
        <f t="shared" si="128"/>
        <v>2.4910380394196303E-2</v>
      </c>
      <c r="H1662" s="11">
        <f t="shared" si="129"/>
        <v>2.2851028020165698E-2</v>
      </c>
      <c r="I1662">
        <v>0</v>
      </c>
      <c r="J1662">
        <v>0</v>
      </c>
      <c r="K1662">
        <v>0</v>
      </c>
      <c r="L1662">
        <v>0</v>
      </c>
    </row>
    <row r="1663" spans="1:12">
      <c r="A1663" t="s">
        <v>17</v>
      </c>
      <c r="B1663" s="1">
        <v>43895</v>
      </c>
      <c r="C1663">
        <v>0</v>
      </c>
      <c r="D1663" s="11">
        <f t="shared" si="125"/>
        <v>8.4008613047517347E-2</v>
      </c>
      <c r="E1663" s="11">
        <f t="shared" si="126"/>
        <v>0.49992761665781982</v>
      </c>
      <c r="F1663" s="11">
        <f t="shared" si="127"/>
        <v>5.1705170145458458E-3</v>
      </c>
      <c r="G1663" s="11">
        <f t="shared" si="128"/>
        <v>2.4910380394196303E-2</v>
      </c>
      <c r="H1663" s="11">
        <f t="shared" si="129"/>
        <v>2.2851028020165698E-2</v>
      </c>
      <c r="I1663">
        <v>0</v>
      </c>
      <c r="J1663">
        <v>0</v>
      </c>
      <c r="K1663">
        <v>0</v>
      </c>
      <c r="L1663">
        <v>0</v>
      </c>
    </row>
    <row r="1664" spans="1:12">
      <c r="A1664" t="s">
        <v>17</v>
      </c>
      <c r="B1664" s="1">
        <v>43894</v>
      </c>
      <c r="C1664">
        <v>0</v>
      </c>
      <c r="D1664" s="11">
        <f t="shared" si="125"/>
        <v>8.4008613047517347E-2</v>
      </c>
      <c r="E1664" s="11">
        <f t="shared" si="126"/>
        <v>0.49992761665781982</v>
      </c>
      <c r="F1664" s="11">
        <f t="shared" si="127"/>
        <v>5.1705170145458458E-3</v>
      </c>
      <c r="G1664" s="11">
        <f t="shared" si="128"/>
        <v>2.4910380394196303E-2</v>
      </c>
      <c r="H1664" s="11">
        <f t="shared" si="129"/>
        <v>2.2851028020165698E-2</v>
      </c>
      <c r="I1664">
        <v>0</v>
      </c>
      <c r="J1664">
        <v>0</v>
      </c>
      <c r="K1664">
        <v>0</v>
      </c>
      <c r="L1664">
        <v>0</v>
      </c>
    </row>
    <row r="1665" spans="1:12">
      <c r="A1665" t="s">
        <v>17</v>
      </c>
      <c r="B1665" s="1">
        <v>43893</v>
      </c>
      <c r="C1665">
        <v>0</v>
      </c>
      <c r="D1665" s="11">
        <f t="shared" si="125"/>
        <v>4.2004306523758674E-2</v>
      </c>
      <c r="E1665" s="11">
        <f t="shared" si="126"/>
        <v>0.24996380832890991</v>
      </c>
      <c r="F1665" s="11">
        <f t="shared" si="127"/>
        <v>2.5852585072729229E-3</v>
      </c>
      <c r="G1665" s="11">
        <f t="shared" si="128"/>
        <v>1.2455190197098152E-2</v>
      </c>
      <c r="H1665" s="11">
        <f t="shared" si="129"/>
        <v>1.1425514010082849E-2</v>
      </c>
      <c r="I1665">
        <v>0</v>
      </c>
      <c r="J1665">
        <v>0</v>
      </c>
      <c r="K1665">
        <v>0</v>
      </c>
      <c r="L1665">
        <v>0</v>
      </c>
    </row>
    <row r="1666" spans="1:12">
      <c r="A1666" t="s">
        <v>17</v>
      </c>
      <c r="B1666" s="1">
        <v>43892</v>
      </c>
      <c r="C1666">
        <v>0</v>
      </c>
      <c r="D1666" s="11">
        <f t="shared" ref="D1666:D1729" si="130">SUMIFS(CasesHB,HB,"Wales",SpecDate,B1666)*SUMIFS(Pop,Area,A1666)</f>
        <v>4.2004306523758674E-2</v>
      </c>
      <c r="E1666" s="11">
        <f t="shared" ref="E1666:E1729" si="131">SUMIFS(CasesHB,HB,"Wales",SpecDate,B1666)*SUMIFS(AreaKm2,Area,A1666)</f>
        <v>0.24996380832890991</v>
      </c>
      <c r="F1666" s="11">
        <f t="shared" ref="F1666:F1729" si="132">SUMIFS(CasesHB,HB,"Wales",SpecDate,B1666)*SUMIFS(PopKm2,Area,A1666)</f>
        <v>2.5852585072729229E-3</v>
      </c>
      <c r="G1666" s="11">
        <f t="shared" ref="G1666:G1729" si="133">SUMIFS(CasesHB,HB,"Wales",SpecDate,B1666)*SUMIFS(PopKm2SRT,Area,A1666)</f>
        <v>1.2455190197098152E-2</v>
      </c>
      <c r="H1666" s="11">
        <f t="shared" ref="H1666:H1729" si="134">SUMIFS(CasesHB,HB,"Wales",SpecDate,B1666)*SUMIFS(PopSRTKm2,Area,A1666)</f>
        <v>1.1425514010082849E-2</v>
      </c>
      <c r="I1666">
        <v>0</v>
      </c>
      <c r="J1666">
        <v>0</v>
      </c>
      <c r="K1666">
        <v>0</v>
      </c>
      <c r="L1666">
        <v>0</v>
      </c>
    </row>
    <row r="1667" spans="1:12">
      <c r="A1667" t="s">
        <v>17</v>
      </c>
      <c r="B1667" s="1">
        <v>43891</v>
      </c>
      <c r="C1667">
        <v>0</v>
      </c>
      <c r="D1667" s="11">
        <f t="shared" si="130"/>
        <v>4.2004306523758674E-2</v>
      </c>
      <c r="E1667" s="11">
        <f t="shared" si="131"/>
        <v>0.24996380832890991</v>
      </c>
      <c r="F1667" s="11">
        <f t="shared" si="132"/>
        <v>2.5852585072729229E-3</v>
      </c>
      <c r="G1667" s="11">
        <f t="shared" si="133"/>
        <v>1.2455190197098152E-2</v>
      </c>
      <c r="H1667" s="11">
        <f t="shared" si="134"/>
        <v>1.1425514010082849E-2</v>
      </c>
      <c r="I1667">
        <v>0</v>
      </c>
      <c r="J1667">
        <v>0</v>
      </c>
      <c r="K1667">
        <v>0</v>
      </c>
      <c r="L1667">
        <v>0</v>
      </c>
    </row>
    <row r="1668" spans="1:12">
      <c r="A1668" t="s">
        <v>17</v>
      </c>
      <c r="B1668" s="1">
        <v>43890</v>
      </c>
      <c r="C1668">
        <v>0</v>
      </c>
      <c r="D1668" s="11">
        <f t="shared" si="130"/>
        <v>4.2004306523758674E-2</v>
      </c>
      <c r="E1668" s="11">
        <f t="shared" si="131"/>
        <v>0.24996380832890991</v>
      </c>
      <c r="F1668" s="11">
        <f t="shared" si="132"/>
        <v>2.5852585072729229E-3</v>
      </c>
      <c r="G1668" s="11">
        <f t="shared" si="133"/>
        <v>1.2455190197098152E-2</v>
      </c>
      <c r="H1668" s="11">
        <f t="shared" si="134"/>
        <v>1.1425514010082849E-2</v>
      </c>
      <c r="I1668">
        <v>0</v>
      </c>
      <c r="J1668">
        <v>0</v>
      </c>
      <c r="K1668">
        <v>0</v>
      </c>
      <c r="L1668">
        <v>0</v>
      </c>
    </row>
    <row r="1669" spans="1:12">
      <c r="A1669" t="s">
        <v>17</v>
      </c>
      <c r="B1669" s="1">
        <v>43889</v>
      </c>
      <c r="C1669">
        <v>0</v>
      </c>
      <c r="D1669" s="11">
        <f t="shared" si="130"/>
        <v>4.2004306523758674E-2</v>
      </c>
      <c r="E1669" s="11">
        <f t="shared" si="131"/>
        <v>0.24996380832890991</v>
      </c>
      <c r="F1669" s="11">
        <f t="shared" si="132"/>
        <v>2.5852585072729229E-3</v>
      </c>
      <c r="G1669" s="11">
        <f t="shared" si="133"/>
        <v>1.2455190197098152E-2</v>
      </c>
      <c r="H1669" s="11">
        <f t="shared" si="134"/>
        <v>1.1425514010082849E-2</v>
      </c>
      <c r="I1669">
        <v>0</v>
      </c>
      <c r="J1669">
        <v>0</v>
      </c>
      <c r="K1669">
        <v>0</v>
      </c>
      <c r="L1669">
        <v>0</v>
      </c>
    </row>
    <row r="1670" spans="1:12">
      <c r="A1670" t="s">
        <v>17</v>
      </c>
      <c r="B1670" s="1">
        <v>43888</v>
      </c>
      <c r="C1670">
        <v>0</v>
      </c>
      <c r="D1670" s="11">
        <f t="shared" si="130"/>
        <v>4.2004306523758674E-2</v>
      </c>
      <c r="E1670" s="11">
        <f t="shared" si="131"/>
        <v>0.24996380832890991</v>
      </c>
      <c r="F1670" s="11">
        <f t="shared" si="132"/>
        <v>2.5852585072729229E-3</v>
      </c>
      <c r="G1670" s="11">
        <f t="shared" si="133"/>
        <v>1.2455190197098152E-2</v>
      </c>
      <c r="H1670" s="11">
        <f t="shared" si="134"/>
        <v>1.1425514010082849E-2</v>
      </c>
      <c r="I1670">
        <v>0</v>
      </c>
      <c r="J1670">
        <v>0</v>
      </c>
      <c r="K1670">
        <v>0</v>
      </c>
      <c r="L1670">
        <v>0</v>
      </c>
    </row>
    <row r="1671" spans="1:12">
      <c r="A1671" t="s">
        <v>17</v>
      </c>
      <c r="B1671" s="1">
        <v>43887</v>
      </c>
      <c r="C1671">
        <v>0</v>
      </c>
      <c r="D1671" s="11">
        <f t="shared" si="130"/>
        <v>0</v>
      </c>
      <c r="E1671" s="11">
        <f t="shared" si="131"/>
        <v>0</v>
      </c>
      <c r="F1671" s="11">
        <f t="shared" si="132"/>
        <v>0</v>
      </c>
      <c r="G1671" s="11">
        <f t="shared" si="133"/>
        <v>0</v>
      </c>
      <c r="H1671" s="11">
        <f t="shared" si="134"/>
        <v>0</v>
      </c>
      <c r="I1671">
        <v>0</v>
      </c>
      <c r="J1671">
        <v>0</v>
      </c>
      <c r="K1671">
        <v>0</v>
      </c>
      <c r="L1671">
        <v>0</v>
      </c>
    </row>
    <row r="1672" spans="1:12">
      <c r="A1672" t="s">
        <v>17</v>
      </c>
      <c r="B1672" s="1">
        <v>43886</v>
      </c>
      <c r="C1672">
        <v>0</v>
      </c>
      <c r="D1672" s="11">
        <f t="shared" si="130"/>
        <v>0</v>
      </c>
      <c r="E1672" s="11">
        <f t="shared" si="131"/>
        <v>0</v>
      </c>
      <c r="F1672" s="11">
        <f t="shared" si="132"/>
        <v>0</v>
      </c>
      <c r="G1672" s="11">
        <f t="shared" si="133"/>
        <v>0</v>
      </c>
      <c r="H1672" s="11">
        <f t="shared" si="134"/>
        <v>0</v>
      </c>
      <c r="I1672">
        <v>0</v>
      </c>
      <c r="J1672">
        <v>0</v>
      </c>
      <c r="K1672">
        <v>0</v>
      </c>
      <c r="L1672">
        <v>0</v>
      </c>
    </row>
    <row r="1673" spans="1:12">
      <c r="A1673" t="s">
        <v>17</v>
      </c>
      <c r="B1673" s="1">
        <v>43885</v>
      </c>
      <c r="C1673">
        <v>0</v>
      </c>
      <c r="D1673" s="11">
        <f t="shared" si="130"/>
        <v>0</v>
      </c>
      <c r="E1673" s="11">
        <f t="shared" si="131"/>
        <v>0</v>
      </c>
      <c r="F1673" s="11">
        <f t="shared" si="132"/>
        <v>0</v>
      </c>
      <c r="G1673" s="11">
        <f t="shared" si="133"/>
        <v>0</v>
      </c>
      <c r="H1673" s="11">
        <f t="shared" si="134"/>
        <v>0</v>
      </c>
      <c r="I1673">
        <v>0</v>
      </c>
      <c r="J1673">
        <v>0</v>
      </c>
      <c r="K1673">
        <v>0</v>
      </c>
      <c r="L1673">
        <v>0</v>
      </c>
    </row>
    <row r="1674" spans="1:12">
      <c r="A1674" t="s">
        <v>17</v>
      </c>
      <c r="B1674" s="1">
        <v>43884</v>
      </c>
      <c r="C1674">
        <v>0</v>
      </c>
      <c r="D1674" s="11">
        <f t="shared" si="130"/>
        <v>0</v>
      </c>
      <c r="E1674" s="11">
        <f t="shared" si="131"/>
        <v>0</v>
      </c>
      <c r="F1674" s="11">
        <f t="shared" si="132"/>
        <v>0</v>
      </c>
      <c r="G1674" s="11">
        <f t="shared" si="133"/>
        <v>0</v>
      </c>
      <c r="H1674" s="11">
        <f t="shared" si="134"/>
        <v>0</v>
      </c>
      <c r="I1674">
        <v>0</v>
      </c>
      <c r="J1674">
        <v>0</v>
      </c>
      <c r="K1674">
        <v>0</v>
      </c>
      <c r="L1674">
        <v>0</v>
      </c>
    </row>
    <row r="1675" spans="1:12">
      <c r="A1675" t="s">
        <v>17</v>
      </c>
      <c r="B1675" s="1">
        <v>43883</v>
      </c>
      <c r="C1675">
        <v>0</v>
      </c>
      <c r="D1675" s="11">
        <f t="shared" si="130"/>
        <v>0</v>
      </c>
      <c r="E1675" s="11">
        <f t="shared" si="131"/>
        <v>0</v>
      </c>
      <c r="F1675" s="11">
        <f t="shared" si="132"/>
        <v>0</v>
      </c>
      <c r="G1675" s="11">
        <f t="shared" si="133"/>
        <v>0</v>
      </c>
      <c r="H1675" s="11">
        <f t="shared" si="134"/>
        <v>0</v>
      </c>
      <c r="I1675">
        <v>0</v>
      </c>
      <c r="J1675">
        <v>0</v>
      </c>
      <c r="K1675">
        <v>0</v>
      </c>
      <c r="L1675">
        <v>0</v>
      </c>
    </row>
    <row r="1676" spans="1:12">
      <c r="A1676" t="s">
        <v>17</v>
      </c>
      <c r="B1676" s="1">
        <v>43882</v>
      </c>
      <c r="C1676">
        <v>0</v>
      </c>
      <c r="D1676" s="11">
        <f t="shared" si="130"/>
        <v>0</v>
      </c>
      <c r="E1676" s="11">
        <f t="shared" si="131"/>
        <v>0</v>
      </c>
      <c r="F1676" s="11">
        <f t="shared" si="132"/>
        <v>0</v>
      </c>
      <c r="G1676" s="11">
        <f t="shared" si="133"/>
        <v>0</v>
      </c>
      <c r="H1676" s="11">
        <f t="shared" si="134"/>
        <v>0</v>
      </c>
      <c r="I1676">
        <v>0</v>
      </c>
      <c r="J1676">
        <v>0</v>
      </c>
      <c r="K1676">
        <v>0</v>
      </c>
      <c r="L1676">
        <v>0</v>
      </c>
    </row>
    <row r="1677" spans="1:12">
      <c r="A1677" t="s">
        <v>17</v>
      </c>
      <c r="B1677" s="1">
        <v>43881</v>
      </c>
      <c r="C1677">
        <v>0</v>
      </c>
      <c r="D1677" s="11">
        <f t="shared" si="130"/>
        <v>0</v>
      </c>
      <c r="E1677" s="11">
        <f t="shared" si="131"/>
        <v>0</v>
      </c>
      <c r="F1677" s="11">
        <f t="shared" si="132"/>
        <v>0</v>
      </c>
      <c r="G1677" s="11">
        <f t="shared" si="133"/>
        <v>0</v>
      </c>
      <c r="H1677" s="11">
        <f t="shared" si="134"/>
        <v>0</v>
      </c>
      <c r="I1677">
        <v>0</v>
      </c>
      <c r="J1677">
        <v>0</v>
      </c>
      <c r="K1677">
        <v>0</v>
      </c>
      <c r="L1677">
        <v>0</v>
      </c>
    </row>
    <row r="1678" spans="1:12">
      <c r="A1678" t="s">
        <v>17</v>
      </c>
      <c r="B1678" s="1">
        <v>43880</v>
      </c>
      <c r="C1678">
        <v>0</v>
      </c>
      <c r="D1678" s="11">
        <f t="shared" si="130"/>
        <v>0</v>
      </c>
      <c r="E1678" s="11">
        <f t="shared" si="131"/>
        <v>0</v>
      </c>
      <c r="F1678" s="11">
        <f t="shared" si="132"/>
        <v>0</v>
      </c>
      <c r="G1678" s="11">
        <f t="shared" si="133"/>
        <v>0</v>
      </c>
      <c r="H1678" s="11">
        <f t="shared" si="134"/>
        <v>0</v>
      </c>
      <c r="I1678">
        <v>0</v>
      </c>
      <c r="J1678">
        <v>0</v>
      </c>
      <c r="K1678">
        <v>0</v>
      </c>
      <c r="L1678">
        <v>0</v>
      </c>
    </row>
    <row r="1679" spans="1:12">
      <c r="A1679" t="s">
        <v>17</v>
      </c>
      <c r="B1679" s="1">
        <v>43879</v>
      </c>
      <c r="C1679">
        <v>0</v>
      </c>
      <c r="D1679" s="11">
        <f t="shared" si="130"/>
        <v>0</v>
      </c>
      <c r="E1679" s="11">
        <f t="shared" si="131"/>
        <v>0</v>
      </c>
      <c r="F1679" s="11">
        <f t="shared" si="132"/>
        <v>0</v>
      </c>
      <c r="G1679" s="11">
        <f t="shared" si="133"/>
        <v>0</v>
      </c>
      <c r="H1679" s="11">
        <f t="shared" si="134"/>
        <v>0</v>
      </c>
      <c r="I1679">
        <v>0</v>
      </c>
      <c r="J1679">
        <v>0</v>
      </c>
      <c r="K1679">
        <v>0</v>
      </c>
      <c r="L1679">
        <v>0</v>
      </c>
    </row>
    <row r="1680" spans="1:12">
      <c r="A1680" t="s">
        <v>17</v>
      </c>
      <c r="B1680" s="1">
        <v>43878</v>
      </c>
      <c r="C1680">
        <v>0</v>
      </c>
      <c r="D1680" s="11">
        <f t="shared" si="130"/>
        <v>0</v>
      </c>
      <c r="E1680" s="11">
        <f t="shared" si="131"/>
        <v>0</v>
      </c>
      <c r="F1680" s="11">
        <f t="shared" si="132"/>
        <v>0</v>
      </c>
      <c r="G1680" s="11">
        <f t="shared" si="133"/>
        <v>0</v>
      </c>
      <c r="H1680" s="11">
        <f t="shared" si="134"/>
        <v>0</v>
      </c>
      <c r="I1680">
        <v>0</v>
      </c>
      <c r="J1680">
        <v>0</v>
      </c>
      <c r="K1680">
        <v>0</v>
      </c>
      <c r="L1680">
        <v>0</v>
      </c>
    </row>
    <row r="1681" spans="1:12">
      <c r="A1681" t="s">
        <v>17</v>
      </c>
      <c r="B1681" s="1">
        <v>43877</v>
      </c>
      <c r="C1681">
        <v>0</v>
      </c>
      <c r="D1681" s="11">
        <f t="shared" si="130"/>
        <v>0</v>
      </c>
      <c r="E1681" s="11">
        <f t="shared" si="131"/>
        <v>0</v>
      </c>
      <c r="F1681" s="11">
        <f t="shared" si="132"/>
        <v>0</v>
      </c>
      <c r="G1681" s="11">
        <f t="shared" si="133"/>
        <v>0</v>
      </c>
      <c r="H1681" s="11">
        <f t="shared" si="134"/>
        <v>0</v>
      </c>
      <c r="I1681">
        <v>0</v>
      </c>
      <c r="J1681">
        <v>0</v>
      </c>
      <c r="K1681">
        <v>0</v>
      </c>
      <c r="L1681">
        <v>0</v>
      </c>
    </row>
    <row r="1682" spans="1:12">
      <c r="A1682" t="s">
        <v>17</v>
      </c>
      <c r="B1682" s="1">
        <v>43876</v>
      </c>
      <c r="C1682">
        <v>0</v>
      </c>
      <c r="D1682" s="11">
        <f t="shared" si="130"/>
        <v>0</v>
      </c>
      <c r="E1682" s="11">
        <f t="shared" si="131"/>
        <v>0</v>
      </c>
      <c r="F1682" s="11">
        <f t="shared" si="132"/>
        <v>0</v>
      </c>
      <c r="G1682" s="11">
        <f t="shared" si="133"/>
        <v>0</v>
      </c>
      <c r="H1682" s="11">
        <f t="shared" si="134"/>
        <v>0</v>
      </c>
      <c r="I1682">
        <v>0</v>
      </c>
      <c r="J1682">
        <v>0</v>
      </c>
      <c r="K1682">
        <v>0</v>
      </c>
      <c r="L1682">
        <v>0</v>
      </c>
    </row>
    <row r="1683" spans="1:12">
      <c r="A1683" t="s">
        <v>17</v>
      </c>
      <c r="B1683" s="1">
        <v>43875</v>
      </c>
      <c r="C1683">
        <v>0</v>
      </c>
      <c r="D1683" s="11">
        <f t="shared" si="130"/>
        <v>0</v>
      </c>
      <c r="E1683" s="11">
        <f t="shared" si="131"/>
        <v>0</v>
      </c>
      <c r="F1683" s="11">
        <f t="shared" si="132"/>
        <v>0</v>
      </c>
      <c r="G1683" s="11">
        <f t="shared" si="133"/>
        <v>0</v>
      </c>
      <c r="H1683" s="11">
        <f t="shared" si="134"/>
        <v>0</v>
      </c>
      <c r="I1683">
        <v>0</v>
      </c>
      <c r="J1683">
        <v>0</v>
      </c>
      <c r="K1683">
        <v>0</v>
      </c>
      <c r="L1683">
        <v>0</v>
      </c>
    </row>
    <row r="1684" spans="1:12">
      <c r="A1684" t="s">
        <v>17</v>
      </c>
      <c r="B1684" s="1">
        <v>43874</v>
      </c>
      <c r="C1684">
        <v>0</v>
      </c>
      <c r="D1684" s="11">
        <f t="shared" si="130"/>
        <v>0</v>
      </c>
      <c r="E1684" s="11">
        <f t="shared" si="131"/>
        <v>0</v>
      </c>
      <c r="F1684" s="11">
        <f t="shared" si="132"/>
        <v>0</v>
      </c>
      <c r="G1684" s="11">
        <f t="shared" si="133"/>
        <v>0</v>
      </c>
      <c r="H1684" s="11">
        <f t="shared" si="134"/>
        <v>0</v>
      </c>
      <c r="I1684">
        <v>0</v>
      </c>
      <c r="J1684">
        <v>0</v>
      </c>
      <c r="K1684">
        <v>0</v>
      </c>
      <c r="L1684">
        <v>0</v>
      </c>
    </row>
    <row r="1685" spans="1:12">
      <c r="A1685" t="s">
        <v>18</v>
      </c>
      <c r="B1685" s="1">
        <v>43972</v>
      </c>
      <c r="C1685">
        <v>1489</v>
      </c>
      <c r="D1685" s="11">
        <f t="shared" si="130"/>
        <v>977.25628447034808</v>
      </c>
      <c r="E1685" s="11">
        <f t="shared" si="131"/>
        <v>261.29923273657289</v>
      </c>
      <c r="F1685" s="11">
        <f t="shared" si="132"/>
        <v>734.82264583453127</v>
      </c>
      <c r="G1685" s="11">
        <f t="shared" si="133"/>
        <v>750.41601556328987</v>
      </c>
      <c r="H1685" s="11">
        <f t="shared" si="134"/>
        <v>929.12116159845414</v>
      </c>
      <c r="I1685">
        <v>620.1</v>
      </c>
      <c r="J1685">
        <v>0</v>
      </c>
      <c r="K1685">
        <v>5012</v>
      </c>
      <c r="L1685">
        <v>0</v>
      </c>
    </row>
    <row r="1686" spans="1:12">
      <c r="A1686" t="s">
        <v>18</v>
      </c>
      <c r="B1686" s="1">
        <v>43971</v>
      </c>
      <c r="C1686">
        <v>1489</v>
      </c>
      <c r="D1686" s="11">
        <f t="shared" si="130"/>
        <v>977.25628447034808</v>
      </c>
      <c r="E1686" s="11">
        <f t="shared" si="131"/>
        <v>261.29923273657289</v>
      </c>
      <c r="F1686" s="11">
        <f t="shared" si="132"/>
        <v>734.82264583453127</v>
      </c>
      <c r="G1686" s="11">
        <f t="shared" si="133"/>
        <v>750.41601556328987</v>
      </c>
      <c r="H1686" s="11">
        <f t="shared" si="134"/>
        <v>929.12116159845414</v>
      </c>
      <c r="I1686">
        <v>620.1</v>
      </c>
      <c r="J1686">
        <v>0</v>
      </c>
      <c r="K1686">
        <v>5012</v>
      </c>
      <c r="L1686">
        <v>0</v>
      </c>
    </row>
    <row r="1687" spans="1:12">
      <c r="A1687" t="s">
        <v>18</v>
      </c>
      <c r="B1687" s="1">
        <v>43970</v>
      </c>
      <c r="C1687">
        <v>1489</v>
      </c>
      <c r="D1687" s="11">
        <f t="shared" si="130"/>
        <v>977.0267199214943</v>
      </c>
      <c r="E1687" s="11">
        <f t="shared" si="131"/>
        <v>261.23785166240413</v>
      </c>
      <c r="F1687" s="11">
        <f t="shared" si="132"/>
        <v>734.65003069573993</v>
      </c>
      <c r="G1687" s="11">
        <f t="shared" si="133"/>
        <v>750.23973742949534</v>
      </c>
      <c r="H1687" s="11">
        <f t="shared" si="134"/>
        <v>928.90290433709674</v>
      </c>
      <c r="I1687">
        <v>620.1</v>
      </c>
      <c r="J1687">
        <v>92</v>
      </c>
      <c r="K1687">
        <v>5012</v>
      </c>
      <c r="L1687">
        <v>8</v>
      </c>
    </row>
    <row r="1688" spans="1:12">
      <c r="A1688" t="s">
        <v>18</v>
      </c>
      <c r="B1688" s="1">
        <v>43969</v>
      </c>
      <c r="C1688">
        <v>1481</v>
      </c>
      <c r="D1688" s="11">
        <f t="shared" si="130"/>
        <v>971.67021378157392</v>
      </c>
      <c r="E1688" s="11">
        <f t="shared" si="131"/>
        <v>259.80562659846549</v>
      </c>
      <c r="F1688" s="11">
        <f t="shared" si="132"/>
        <v>730.62234412394309</v>
      </c>
      <c r="G1688" s="11">
        <f t="shared" si="133"/>
        <v>746.12658097428982</v>
      </c>
      <c r="H1688" s="11">
        <f t="shared" si="134"/>
        <v>923.81023490542407</v>
      </c>
      <c r="I1688">
        <v>616.70000000000005</v>
      </c>
      <c r="J1688">
        <v>151</v>
      </c>
      <c r="K1688">
        <v>4920</v>
      </c>
      <c r="L1688">
        <v>27</v>
      </c>
    </row>
    <row r="1689" spans="1:12">
      <c r="A1689" t="s">
        <v>18</v>
      </c>
      <c r="B1689" s="1">
        <v>43968</v>
      </c>
      <c r="C1689">
        <v>1454</v>
      </c>
      <c r="D1689" s="11">
        <f t="shared" si="130"/>
        <v>960.26850785517172</v>
      </c>
      <c r="E1689" s="11">
        <f t="shared" si="131"/>
        <v>256.75703324808188</v>
      </c>
      <c r="F1689" s="11">
        <f t="shared" si="132"/>
        <v>722.04912556397562</v>
      </c>
      <c r="G1689" s="11">
        <f t="shared" si="133"/>
        <v>737.37143366249506</v>
      </c>
      <c r="H1689" s="11">
        <f t="shared" si="134"/>
        <v>912.97012425800654</v>
      </c>
      <c r="I1689">
        <v>605.5</v>
      </c>
      <c r="J1689">
        <v>95</v>
      </c>
      <c r="K1689">
        <v>4769</v>
      </c>
      <c r="L1689">
        <v>18</v>
      </c>
    </row>
    <row r="1690" spans="1:12">
      <c r="A1690" t="s">
        <v>18</v>
      </c>
      <c r="B1690" s="1">
        <v>43967</v>
      </c>
      <c r="C1690">
        <v>1436</v>
      </c>
      <c r="D1690" s="11">
        <f t="shared" si="130"/>
        <v>951.7746195475836</v>
      </c>
      <c r="E1690" s="11">
        <f t="shared" si="131"/>
        <v>254.48593350383635</v>
      </c>
      <c r="F1690" s="11">
        <f t="shared" si="132"/>
        <v>715.66236542869785</v>
      </c>
      <c r="G1690" s="11">
        <f t="shared" si="133"/>
        <v>730.84914271209766</v>
      </c>
      <c r="H1690" s="11">
        <f t="shared" si="134"/>
        <v>904.89460558778273</v>
      </c>
      <c r="I1690">
        <v>598</v>
      </c>
      <c r="J1690">
        <v>112</v>
      </c>
      <c r="K1690">
        <v>4674</v>
      </c>
      <c r="L1690">
        <v>23</v>
      </c>
    </row>
    <row r="1691" spans="1:12">
      <c r="A1691" t="s">
        <v>18</v>
      </c>
      <c r="B1691" s="1">
        <v>43966</v>
      </c>
      <c r="C1691">
        <v>1413</v>
      </c>
      <c r="D1691" s="11">
        <f t="shared" si="130"/>
        <v>939.83726300718934</v>
      </c>
      <c r="E1691" s="11">
        <f t="shared" si="131"/>
        <v>251.29411764705884</v>
      </c>
      <c r="F1691" s="11">
        <f t="shared" si="132"/>
        <v>706.68637821155062</v>
      </c>
      <c r="G1691" s="11">
        <f t="shared" si="133"/>
        <v>721.68267975478238</v>
      </c>
      <c r="H1691" s="11">
        <f t="shared" si="134"/>
        <v>893.54522799719791</v>
      </c>
      <c r="I1691">
        <v>588.4</v>
      </c>
      <c r="J1691">
        <v>156</v>
      </c>
      <c r="K1691">
        <v>4562</v>
      </c>
      <c r="L1691">
        <v>23</v>
      </c>
    </row>
    <row r="1692" spans="1:12">
      <c r="A1692" t="s">
        <v>18</v>
      </c>
      <c r="B1692" s="1">
        <v>43965</v>
      </c>
      <c r="C1692">
        <v>1390</v>
      </c>
      <c r="D1692" s="11">
        <f t="shared" si="130"/>
        <v>926.59904068995729</v>
      </c>
      <c r="E1692" s="11">
        <f t="shared" si="131"/>
        <v>247.75447570332483</v>
      </c>
      <c r="F1692" s="11">
        <f t="shared" si="132"/>
        <v>696.73223854125274</v>
      </c>
      <c r="G1692" s="11">
        <f t="shared" si="133"/>
        <v>711.51730737263154</v>
      </c>
      <c r="H1692" s="11">
        <f t="shared" si="134"/>
        <v>880.95905925892112</v>
      </c>
      <c r="I1692">
        <v>578.9</v>
      </c>
      <c r="J1692">
        <v>116</v>
      </c>
      <c r="K1692">
        <v>4406</v>
      </c>
      <c r="L1692">
        <v>18</v>
      </c>
    </row>
    <row r="1693" spans="1:12">
      <c r="A1693" t="s">
        <v>18</v>
      </c>
      <c r="B1693" s="1">
        <v>43964</v>
      </c>
      <c r="C1693">
        <v>1372</v>
      </c>
      <c r="D1693" s="11">
        <f t="shared" si="130"/>
        <v>917.41645873580796</v>
      </c>
      <c r="E1693" s="11">
        <f t="shared" si="131"/>
        <v>245.29923273657292</v>
      </c>
      <c r="F1693" s="11">
        <f t="shared" si="132"/>
        <v>689.82763298960106</v>
      </c>
      <c r="G1693" s="11">
        <f t="shared" si="133"/>
        <v>704.46618202085051</v>
      </c>
      <c r="H1693" s="11">
        <f t="shared" si="134"/>
        <v>872.22876880462513</v>
      </c>
      <c r="I1693">
        <v>571.4</v>
      </c>
      <c r="J1693">
        <v>102</v>
      </c>
      <c r="K1693">
        <v>4290</v>
      </c>
      <c r="L1693">
        <v>20</v>
      </c>
    </row>
    <row r="1694" spans="1:12">
      <c r="A1694" t="s">
        <v>18</v>
      </c>
      <c r="B1694" s="1">
        <v>43963</v>
      </c>
      <c r="C1694">
        <v>1352</v>
      </c>
      <c r="D1694" s="11">
        <f t="shared" si="130"/>
        <v>906.85648948853611</v>
      </c>
      <c r="E1694" s="11">
        <f t="shared" si="131"/>
        <v>242.47570332480819</v>
      </c>
      <c r="F1694" s="11">
        <f t="shared" si="132"/>
        <v>681.88733660520165</v>
      </c>
      <c r="G1694" s="11">
        <f t="shared" si="133"/>
        <v>696.35738786630247</v>
      </c>
      <c r="H1694" s="11">
        <f t="shared" si="134"/>
        <v>862.18893478218467</v>
      </c>
      <c r="I1694">
        <v>563</v>
      </c>
      <c r="J1694">
        <v>93</v>
      </c>
      <c r="K1694">
        <v>4188</v>
      </c>
      <c r="L1694">
        <v>18</v>
      </c>
    </row>
    <row r="1695" spans="1:12">
      <c r="A1695" t="s">
        <v>18</v>
      </c>
      <c r="B1695" s="1">
        <v>43962</v>
      </c>
      <c r="C1695">
        <v>1334</v>
      </c>
      <c r="D1695" s="11">
        <f t="shared" si="130"/>
        <v>896.37304175754889</v>
      </c>
      <c r="E1695" s="11">
        <f t="shared" si="131"/>
        <v>239.67263427109975</v>
      </c>
      <c r="F1695" s="11">
        <f t="shared" si="132"/>
        <v>674.00457860039921</v>
      </c>
      <c r="G1695" s="11">
        <f t="shared" si="133"/>
        <v>688.30735308968576</v>
      </c>
      <c r="H1695" s="11">
        <f t="shared" si="134"/>
        <v>852.22185318019672</v>
      </c>
      <c r="I1695">
        <v>555.5</v>
      </c>
      <c r="J1695">
        <v>92</v>
      </c>
      <c r="K1695">
        <v>4095</v>
      </c>
      <c r="L1695">
        <v>23</v>
      </c>
    </row>
    <row r="1696" spans="1:12">
      <c r="A1696" t="s">
        <v>18</v>
      </c>
      <c r="B1696" s="1">
        <v>43961</v>
      </c>
      <c r="C1696">
        <v>1311</v>
      </c>
      <c r="D1696" s="11">
        <f t="shared" si="130"/>
        <v>883.36438398917062</v>
      </c>
      <c r="E1696" s="11">
        <f t="shared" si="131"/>
        <v>236.19437340153453</v>
      </c>
      <c r="F1696" s="11">
        <f t="shared" si="132"/>
        <v>664.22305406889268</v>
      </c>
      <c r="G1696" s="11">
        <f t="shared" si="133"/>
        <v>678.31825884132945</v>
      </c>
      <c r="H1696" s="11">
        <f t="shared" si="134"/>
        <v>839.85394170327731</v>
      </c>
      <c r="I1696">
        <v>546</v>
      </c>
      <c r="J1696">
        <v>41</v>
      </c>
      <c r="K1696">
        <v>4003</v>
      </c>
      <c r="L1696">
        <v>10</v>
      </c>
    </row>
    <row r="1697" spans="1:12">
      <c r="A1697" t="s">
        <v>18</v>
      </c>
      <c r="B1697" s="1">
        <v>43960</v>
      </c>
      <c r="C1697">
        <v>1301</v>
      </c>
      <c r="D1697" s="11">
        <f t="shared" si="130"/>
        <v>875.78875387699736</v>
      </c>
      <c r="E1697" s="11">
        <f t="shared" si="131"/>
        <v>234.1687979539642</v>
      </c>
      <c r="F1697" s="11">
        <f t="shared" si="132"/>
        <v>658.52675448878006</v>
      </c>
      <c r="G1697" s="11">
        <f t="shared" si="133"/>
        <v>672.50108042611009</v>
      </c>
      <c r="H1697" s="11">
        <f t="shared" si="134"/>
        <v>832.65145207848309</v>
      </c>
      <c r="I1697">
        <v>541.80000000000007</v>
      </c>
      <c r="J1697">
        <v>53</v>
      </c>
      <c r="K1697">
        <v>3962</v>
      </c>
      <c r="L1697">
        <v>13</v>
      </c>
    </row>
    <row r="1698" spans="1:12">
      <c r="A1698" t="s">
        <v>18</v>
      </c>
      <c r="B1698" s="1">
        <v>43959</v>
      </c>
      <c r="C1698">
        <v>1288</v>
      </c>
      <c r="D1698" s="11">
        <f t="shared" si="130"/>
        <v>866.30008585770975</v>
      </c>
      <c r="E1698" s="11">
        <f t="shared" si="131"/>
        <v>231.63171355498724</v>
      </c>
      <c r="F1698" s="11">
        <f t="shared" si="132"/>
        <v>651.39199541873995</v>
      </c>
      <c r="G1698" s="11">
        <f t="shared" si="133"/>
        <v>665.21491756260309</v>
      </c>
      <c r="H1698" s="11">
        <f t="shared" si="134"/>
        <v>823.63015194237721</v>
      </c>
      <c r="I1698">
        <v>536.4</v>
      </c>
      <c r="J1698">
        <v>69</v>
      </c>
      <c r="K1698">
        <v>3909</v>
      </c>
      <c r="L1698">
        <v>15</v>
      </c>
    </row>
    <row r="1699" spans="1:12">
      <c r="A1699" t="s">
        <v>18</v>
      </c>
      <c r="B1699" s="1">
        <v>43958</v>
      </c>
      <c r="C1699">
        <v>1273</v>
      </c>
      <c r="D1699" s="11">
        <f t="shared" si="130"/>
        <v>858.64793422925186</v>
      </c>
      <c r="E1699" s="11">
        <f t="shared" si="131"/>
        <v>229.58567774936063</v>
      </c>
      <c r="F1699" s="11">
        <f t="shared" si="132"/>
        <v>645.63815745903025</v>
      </c>
      <c r="G1699" s="11">
        <f t="shared" si="133"/>
        <v>659.33897976945229</v>
      </c>
      <c r="H1699" s="11">
        <f t="shared" si="134"/>
        <v>816.3549098971306</v>
      </c>
      <c r="I1699">
        <v>530.1</v>
      </c>
      <c r="J1699">
        <v>122</v>
      </c>
      <c r="K1699">
        <v>3840</v>
      </c>
      <c r="L1699">
        <v>22</v>
      </c>
    </row>
    <row r="1700" spans="1:12">
      <c r="A1700" t="s">
        <v>18</v>
      </c>
      <c r="B1700" s="1">
        <v>43957</v>
      </c>
      <c r="C1700">
        <v>1251</v>
      </c>
      <c r="D1700" s="11">
        <f t="shared" si="130"/>
        <v>846.02188404229651</v>
      </c>
      <c r="E1700" s="11">
        <f t="shared" si="131"/>
        <v>226.20971867007674</v>
      </c>
      <c r="F1700" s="11">
        <f t="shared" si="132"/>
        <v>636.14432482550922</v>
      </c>
      <c r="G1700" s="11">
        <f t="shared" si="133"/>
        <v>649.64368241075351</v>
      </c>
      <c r="H1700" s="11">
        <f t="shared" si="134"/>
        <v>804.35076052247359</v>
      </c>
      <c r="I1700">
        <v>521</v>
      </c>
      <c r="J1700">
        <v>77</v>
      </c>
      <c r="K1700">
        <v>3718</v>
      </c>
      <c r="L1700">
        <v>10</v>
      </c>
    </row>
    <row r="1701" spans="1:12">
      <c r="A1701" t="s">
        <v>18</v>
      </c>
      <c r="B1701" s="1">
        <v>43956</v>
      </c>
      <c r="C1701">
        <v>1241</v>
      </c>
      <c r="D1701" s="11">
        <f t="shared" si="130"/>
        <v>833.39583385534104</v>
      </c>
      <c r="E1701" s="11">
        <f t="shared" si="131"/>
        <v>222.83375959079285</v>
      </c>
      <c r="F1701" s="11">
        <f t="shared" si="132"/>
        <v>626.65049219198806</v>
      </c>
      <c r="G1701" s="11">
        <f t="shared" si="133"/>
        <v>639.94838505205462</v>
      </c>
      <c r="H1701" s="11">
        <f t="shared" si="134"/>
        <v>792.34661114781647</v>
      </c>
      <c r="I1701">
        <v>516.80000000000007</v>
      </c>
      <c r="J1701">
        <v>120</v>
      </c>
      <c r="K1701">
        <v>3641</v>
      </c>
      <c r="L1701">
        <v>37</v>
      </c>
    </row>
    <row r="1702" spans="1:12">
      <c r="A1702" t="s">
        <v>18</v>
      </c>
      <c r="B1702" s="1">
        <v>43955</v>
      </c>
      <c r="C1702">
        <v>1204</v>
      </c>
      <c r="D1702" s="11">
        <f t="shared" si="130"/>
        <v>821.22891276609312</v>
      </c>
      <c r="E1702" s="11">
        <f t="shared" si="131"/>
        <v>219.58056265984658</v>
      </c>
      <c r="F1702" s="11">
        <f t="shared" si="132"/>
        <v>617.5018898360496</v>
      </c>
      <c r="G1702" s="11">
        <f t="shared" si="133"/>
        <v>630.60564396094492</v>
      </c>
      <c r="H1702" s="11">
        <f t="shared" si="134"/>
        <v>780.77897629587426</v>
      </c>
      <c r="I1702">
        <v>501.40000000000003</v>
      </c>
      <c r="J1702">
        <v>72</v>
      </c>
      <c r="K1702">
        <v>3521</v>
      </c>
      <c r="L1702">
        <v>10</v>
      </c>
    </row>
    <row r="1703" spans="1:12">
      <c r="A1703" t="s">
        <v>18</v>
      </c>
      <c r="B1703" s="1">
        <v>43954</v>
      </c>
      <c r="C1703">
        <v>1194</v>
      </c>
      <c r="D1703" s="11">
        <f t="shared" si="130"/>
        <v>811.4341586816671</v>
      </c>
      <c r="E1703" s="11">
        <f t="shared" si="131"/>
        <v>216.96163682864452</v>
      </c>
      <c r="F1703" s="11">
        <f t="shared" si="132"/>
        <v>610.13697724762108</v>
      </c>
      <c r="G1703" s="11">
        <f t="shared" si="133"/>
        <v>623.08444358571182</v>
      </c>
      <c r="H1703" s="11">
        <f t="shared" si="134"/>
        <v>771.46666647795848</v>
      </c>
      <c r="I1703">
        <v>497.20000000000005</v>
      </c>
      <c r="J1703">
        <v>37</v>
      </c>
      <c r="K1703">
        <v>3449</v>
      </c>
      <c r="L1703">
        <v>15</v>
      </c>
    </row>
    <row r="1704" spans="1:12">
      <c r="A1704" t="s">
        <v>18</v>
      </c>
      <c r="B1704" s="1">
        <v>43953</v>
      </c>
      <c r="C1704">
        <v>1179</v>
      </c>
      <c r="D1704" s="11">
        <f t="shared" si="130"/>
        <v>804.24113615091676</v>
      </c>
      <c r="E1704" s="11">
        <f t="shared" si="131"/>
        <v>215.03836317135551</v>
      </c>
      <c r="F1704" s="11">
        <f t="shared" si="132"/>
        <v>604.72836956549395</v>
      </c>
      <c r="G1704" s="11">
        <f t="shared" si="133"/>
        <v>617.56106206015011</v>
      </c>
      <c r="H1704" s="11">
        <f t="shared" si="134"/>
        <v>764.62793895542666</v>
      </c>
      <c r="I1704">
        <v>491</v>
      </c>
      <c r="J1704">
        <v>93</v>
      </c>
      <c r="K1704">
        <v>3412</v>
      </c>
      <c r="L1704">
        <v>16</v>
      </c>
    </row>
    <row r="1705" spans="1:12">
      <c r="A1705" t="s">
        <v>18</v>
      </c>
      <c r="B1705" s="1">
        <v>43952</v>
      </c>
      <c r="C1705">
        <v>1163</v>
      </c>
      <c r="D1705" s="11">
        <f t="shared" si="130"/>
        <v>791.46204293139226</v>
      </c>
      <c r="E1705" s="11">
        <f t="shared" si="131"/>
        <v>211.62148337595909</v>
      </c>
      <c r="F1705" s="11">
        <f t="shared" si="132"/>
        <v>595.11946017277864</v>
      </c>
      <c r="G1705" s="11">
        <f t="shared" si="133"/>
        <v>607.74824594558822</v>
      </c>
      <c r="H1705" s="11">
        <f t="shared" si="134"/>
        <v>752.47828473986465</v>
      </c>
      <c r="I1705">
        <v>484.3</v>
      </c>
      <c r="J1705">
        <v>140</v>
      </c>
      <c r="K1705">
        <v>3319</v>
      </c>
      <c r="L1705">
        <v>17</v>
      </c>
    </row>
    <row r="1706" spans="1:12">
      <c r="A1706" t="s">
        <v>18</v>
      </c>
      <c r="B1706" s="1">
        <v>43951</v>
      </c>
      <c r="C1706">
        <v>1146</v>
      </c>
      <c r="D1706" s="11">
        <f t="shared" si="130"/>
        <v>779.37164335842886</v>
      </c>
      <c r="E1706" s="11">
        <f t="shared" si="131"/>
        <v>208.38874680306907</v>
      </c>
      <c r="F1706" s="11">
        <f t="shared" si="132"/>
        <v>586.02839619643726</v>
      </c>
      <c r="G1706" s="11">
        <f t="shared" si="133"/>
        <v>598.46426423240996</v>
      </c>
      <c r="H1706" s="11">
        <f t="shared" si="134"/>
        <v>740.98340230837493</v>
      </c>
      <c r="I1706">
        <v>477.20000000000005</v>
      </c>
      <c r="J1706">
        <v>89</v>
      </c>
      <c r="K1706">
        <v>3179</v>
      </c>
      <c r="L1706">
        <v>19</v>
      </c>
    </row>
    <row r="1707" spans="1:12">
      <c r="A1707" t="s">
        <v>18</v>
      </c>
      <c r="B1707" s="1">
        <v>43950</v>
      </c>
      <c r="C1707">
        <v>1127</v>
      </c>
      <c r="D1707" s="11">
        <f t="shared" si="130"/>
        <v>764.67951223178989</v>
      </c>
      <c r="E1707" s="11">
        <f t="shared" si="131"/>
        <v>204.46035805626599</v>
      </c>
      <c r="F1707" s="11">
        <f t="shared" si="132"/>
        <v>574.98102731379458</v>
      </c>
      <c r="G1707" s="11">
        <f t="shared" si="133"/>
        <v>587.18246366956043</v>
      </c>
      <c r="H1707" s="11">
        <f t="shared" si="134"/>
        <v>727.01493758150127</v>
      </c>
      <c r="I1707">
        <v>469.3</v>
      </c>
      <c r="J1707">
        <v>99</v>
      </c>
      <c r="K1707">
        <v>3090</v>
      </c>
      <c r="L1707">
        <v>15</v>
      </c>
    </row>
    <row r="1708" spans="1:12">
      <c r="A1708" t="s">
        <v>18</v>
      </c>
      <c r="B1708" s="1">
        <v>43949</v>
      </c>
      <c r="C1708">
        <v>1112</v>
      </c>
      <c r="D1708" s="11">
        <f t="shared" si="130"/>
        <v>752.20650507740368</v>
      </c>
      <c r="E1708" s="11">
        <f t="shared" si="131"/>
        <v>201.12531969309464</v>
      </c>
      <c r="F1708" s="11">
        <f t="shared" si="132"/>
        <v>565.6022714394677</v>
      </c>
      <c r="G1708" s="11">
        <f t="shared" si="133"/>
        <v>577.60468506672453</v>
      </c>
      <c r="H1708" s="11">
        <f t="shared" si="134"/>
        <v>715.15629304774916</v>
      </c>
      <c r="I1708">
        <v>463.1</v>
      </c>
      <c r="J1708">
        <v>141</v>
      </c>
      <c r="K1708">
        <v>2991</v>
      </c>
      <c r="L1708">
        <v>27</v>
      </c>
    </row>
    <row r="1709" spans="1:12">
      <c r="A1709" t="s">
        <v>18</v>
      </c>
      <c r="B1709" s="1">
        <v>43948</v>
      </c>
      <c r="C1709">
        <v>1085</v>
      </c>
      <c r="D1709" s="11">
        <f t="shared" si="130"/>
        <v>741.03436369985525</v>
      </c>
      <c r="E1709" s="11">
        <f t="shared" si="131"/>
        <v>198.13810741687982</v>
      </c>
      <c r="F1709" s="11">
        <f t="shared" si="132"/>
        <v>557.20166801829146</v>
      </c>
      <c r="G1709" s="11">
        <f t="shared" si="133"/>
        <v>569.02581588872442</v>
      </c>
      <c r="H1709" s="11">
        <f t="shared" si="134"/>
        <v>704.53443966168902</v>
      </c>
      <c r="I1709">
        <v>451.8</v>
      </c>
      <c r="J1709">
        <v>89</v>
      </c>
      <c r="K1709">
        <v>2850</v>
      </c>
      <c r="L1709">
        <v>21</v>
      </c>
    </row>
    <row r="1710" spans="1:12">
      <c r="A1710" t="s">
        <v>18</v>
      </c>
      <c r="B1710" s="1">
        <v>43947</v>
      </c>
      <c r="C1710">
        <v>1064</v>
      </c>
      <c r="D1710" s="11">
        <f t="shared" si="130"/>
        <v>728.48483502918441</v>
      </c>
      <c r="E1710" s="11">
        <f t="shared" si="131"/>
        <v>194.78260869565219</v>
      </c>
      <c r="F1710" s="11">
        <f t="shared" si="132"/>
        <v>547.7653737643675</v>
      </c>
      <c r="G1710" s="11">
        <f t="shared" si="133"/>
        <v>559.38927790795708</v>
      </c>
      <c r="H1710" s="11">
        <f t="shared" si="134"/>
        <v>692.60304270748441</v>
      </c>
      <c r="I1710">
        <v>443.1</v>
      </c>
      <c r="J1710">
        <v>44</v>
      </c>
      <c r="K1710">
        <v>2761</v>
      </c>
      <c r="L1710">
        <v>11</v>
      </c>
    </row>
    <row r="1711" spans="1:12">
      <c r="A1711" t="s">
        <v>18</v>
      </c>
      <c r="B1711" s="1">
        <v>43946</v>
      </c>
      <c r="C1711">
        <v>1053</v>
      </c>
      <c r="D1711" s="11">
        <f t="shared" si="130"/>
        <v>719.3787745913196</v>
      </c>
      <c r="E1711" s="11">
        <f t="shared" si="131"/>
        <v>192.34782608695653</v>
      </c>
      <c r="F1711" s="11">
        <f t="shared" si="132"/>
        <v>540.91830659231289</v>
      </c>
      <c r="G1711" s="11">
        <f t="shared" si="133"/>
        <v>552.39691193410761</v>
      </c>
      <c r="H1711" s="11">
        <f t="shared" si="134"/>
        <v>683.94550467364093</v>
      </c>
      <c r="I1711">
        <v>438.5</v>
      </c>
      <c r="J1711">
        <v>93</v>
      </c>
      <c r="K1711">
        <v>2717</v>
      </c>
      <c r="L1711">
        <v>14</v>
      </c>
    </row>
    <row r="1712" spans="1:12">
      <c r="A1712" t="s">
        <v>18</v>
      </c>
      <c r="B1712" s="1">
        <v>43945</v>
      </c>
      <c r="C1712">
        <v>1039</v>
      </c>
      <c r="D1712" s="11">
        <f t="shared" si="130"/>
        <v>709.04836989290152</v>
      </c>
      <c r="E1712" s="11">
        <f t="shared" si="131"/>
        <v>189.58567774936063</v>
      </c>
      <c r="F1712" s="11">
        <f t="shared" si="132"/>
        <v>533.15062534670471</v>
      </c>
      <c r="G1712" s="11">
        <f t="shared" si="133"/>
        <v>544.464395913354</v>
      </c>
      <c r="H1712" s="11">
        <f t="shared" si="134"/>
        <v>674.12392791255786</v>
      </c>
      <c r="I1712">
        <v>432.70000000000005</v>
      </c>
      <c r="J1712">
        <v>139</v>
      </c>
      <c r="K1712">
        <v>2624</v>
      </c>
      <c r="L1712">
        <v>34</v>
      </c>
    </row>
    <row r="1713" spans="1:12">
      <c r="A1713" t="s">
        <v>18</v>
      </c>
      <c r="B1713" s="1">
        <v>43944</v>
      </c>
      <c r="C1713">
        <v>1005</v>
      </c>
      <c r="D1713" s="11">
        <f t="shared" si="130"/>
        <v>693.2084160219938</v>
      </c>
      <c r="E1713" s="11">
        <f t="shared" si="131"/>
        <v>185.35038363171358</v>
      </c>
      <c r="F1713" s="11">
        <f t="shared" si="132"/>
        <v>521.24018077010555</v>
      </c>
      <c r="G1713" s="11">
        <f t="shared" si="133"/>
        <v>532.30120468153177</v>
      </c>
      <c r="H1713" s="11">
        <f t="shared" si="134"/>
        <v>659.06417687889723</v>
      </c>
      <c r="I1713">
        <v>418.5</v>
      </c>
      <c r="J1713">
        <v>90</v>
      </c>
      <c r="K1713">
        <v>2485</v>
      </c>
      <c r="L1713">
        <v>21</v>
      </c>
    </row>
    <row r="1714" spans="1:12">
      <c r="A1714" t="s">
        <v>18</v>
      </c>
      <c r="B1714" s="1">
        <v>43943</v>
      </c>
      <c r="C1714">
        <v>984</v>
      </c>
      <c r="D1714" s="11">
        <f t="shared" si="130"/>
        <v>678.0571557976474</v>
      </c>
      <c r="E1714" s="11">
        <f t="shared" si="131"/>
        <v>181.29923273657292</v>
      </c>
      <c r="F1714" s="11">
        <f t="shared" si="132"/>
        <v>509.84758160988031</v>
      </c>
      <c r="G1714" s="11">
        <f t="shared" si="133"/>
        <v>520.66684785109328</v>
      </c>
      <c r="H1714" s="11">
        <f t="shared" si="134"/>
        <v>644.65919762930878</v>
      </c>
      <c r="I1714">
        <v>409.8</v>
      </c>
      <c r="J1714">
        <v>98</v>
      </c>
      <c r="K1714">
        <v>2395</v>
      </c>
      <c r="L1714">
        <v>43</v>
      </c>
    </row>
    <row r="1715" spans="1:12">
      <c r="A1715" t="s">
        <v>18</v>
      </c>
      <c r="B1715" s="1">
        <v>43942</v>
      </c>
      <c r="C1715">
        <v>941</v>
      </c>
      <c r="D1715" s="11">
        <f t="shared" si="130"/>
        <v>658.85025521021828</v>
      </c>
      <c r="E1715" s="11">
        <f t="shared" si="131"/>
        <v>176.16368286445015</v>
      </c>
      <c r="F1715" s="11">
        <f t="shared" si="132"/>
        <v>495.40544833100887</v>
      </c>
      <c r="G1715" s="11">
        <f t="shared" si="133"/>
        <v>505.91824399028468</v>
      </c>
      <c r="H1715" s="11">
        <f t="shared" si="134"/>
        <v>626.39834009573963</v>
      </c>
      <c r="I1715">
        <v>391.90000000000003</v>
      </c>
      <c r="J1715">
        <v>84</v>
      </c>
      <c r="K1715">
        <v>2297</v>
      </c>
      <c r="L1715">
        <v>29</v>
      </c>
    </row>
    <row r="1716" spans="1:12">
      <c r="A1716" t="s">
        <v>18</v>
      </c>
      <c r="B1716" s="1">
        <v>43941</v>
      </c>
      <c r="C1716">
        <v>912</v>
      </c>
      <c r="D1716" s="11">
        <f t="shared" si="130"/>
        <v>639.4903115902199</v>
      </c>
      <c r="E1716" s="11">
        <f t="shared" si="131"/>
        <v>170.98721227621485</v>
      </c>
      <c r="F1716" s="11">
        <f t="shared" si="132"/>
        <v>480.84823829294322</v>
      </c>
      <c r="G1716" s="11">
        <f t="shared" si="133"/>
        <v>491.05212137361315</v>
      </c>
      <c r="H1716" s="11">
        <f t="shared" si="134"/>
        <v>607.99197772126547</v>
      </c>
      <c r="I1716">
        <v>379.8</v>
      </c>
      <c r="J1716">
        <v>80</v>
      </c>
      <c r="K1716">
        <v>2213</v>
      </c>
      <c r="L1716">
        <v>34</v>
      </c>
    </row>
    <row r="1717" spans="1:12">
      <c r="A1717" t="s">
        <v>18</v>
      </c>
      <c r="B1717" s="1">
        <v>43940</v>
      </c>
      <c r="C1717">
        <v>878</v>
      </c>
      <c r="D1717" s="11">
        <f t="shared" si="130"/>
        <v>618.44689461196094</v>
      </c>
      <c r="E1717" s="11">
        <f t="shared" si="131"/>
        <v>165.36061381074171</v>
      </c>
      <c r="F1717" s="11">
        <f t="shared" si="132"/>
        <v>465.02518390374144</v>
      </c>
      <c r="G1717" s="11">
        <f t="shared" si="133"/>
        <v>474.8932924424484</v>
      </c>
      <c r="H1717" s="11">
        <f t="shared" si="134"/>
        <v>587.98506209683717</v>
      </c>
      <c r="I1717">
        <v>365.6</v>
      </c>
      <c r="J1717">
        <v>58</v>
      </c>
      <c r="K1717">
        <v>2133</v>
      </c>
      <c r="L1717">
        <v>23</v>
      </c>
    </row>
    <row r="1718" spans="1:12">
      <c r="A1718" t="s">
        <v>18</v>
      </c>
      <c r="B1718" s="1">
        <v>43939</v>
      </c>
      <c r="C1718">
        <v>855</v>
      </c>
      <c r="D1718" s="11">
        <f t="shared" si="130"/>
        <v>604.82606471330598</v>
      </c>
      <c r="E1718" s="11">
        <f t="shared" si="131"/>
        <v>161.71867007672637</v>
      </c>
      <c r="F1718" s="11">
        <f t="shared" si="132"/>
        <v>454.78335233545806</v>
      </c>
      <c r="G1718" s="11">
        <f t="shared" si="133"/>
        <v>464.43412317063996</v>
      </c>
      <c r="H1718" s="11">
        <f t="shared" si="134"/>
        <v>575.03513125629797</v>
      </c>
      <c r="I1718">
        <v>356.1</v>
      </c>
      <c r="J1718">
        <v>69</v>
      </c>
      <c r="K1718">
        <v>2075</v>
      </c>
      <c r="L1718">
        <v>22</v>
      </c>
    </row>
    <row r="1719" spans="1:12">
      <c r="A1719" t="s">
        <v>18</v>
      </c>
      <c r="B1719" s="1">
        <v>43938</v>
      </c>
      <c r="C1719">
        <v>833</v>
      </c>
      <c r="D1719" s="11">
        <f t="shared" si="130"/>
        <v>586.23133625615355</v>
      </c>
      <c r="E1719" s="11">
        <f t="shared" si="131"/>
        <v>156.74680306905373</v>
      </c>
      <c r="F1719" s="11">
        <f t="shared" si="132"/>
        <v>440.80152609336341</v>
      </c>
      <c r="G1719" s="11">
        <f t="shared" si="133"/>
        <v>450.15559433328349</v>
      </c>
      <c r="H1719" s="11">
        <f t="shared" si="134"/>
        <v>557.35629308634861</v>
      </c>
      <c r="I1719">
        <v>346.90000000000003</v>
      </c>
      <c r="J1719">
        <v>104</v>
      </c>
      <c r="K1719">
        <v>2006</v>
      </c>
      <c r="L1719">
        <v>43</v>
      </c>
    </row>
    <row r="1720" spans="1:12">
      <c r="A1720" t="s">
        <v>18</v>
      </c>
      <c r="B1720" s="1">
        <v>43937</v>
      </c>
      <c r="C1720">
        <v>790</v>
      </c>
      <c r="D1720" s="11">
        <f t="shared" si="130"/>
        <v>561.59140801251931</v>
      </c>
      <c r="E1720" s="11">
        <f t="shared" si="131"/>
        <v>150.15856777493607</v>
      </c>
      <c r="F1720" s="11">
        <f t="shared" si="132"/>
        <v>422.274167863098</v>
      </c>
      <c r="G1720" s="11">
        <f t="shared" si="133"/>
        <v>431.23507463933788</v>
      </c>
      <c r="H1720" s="11">
        <f t="shared" si="134"/>
        <v>533.93001370065429</v>
      </c>
      <c r="I1720">
        <v>329</v>
      </c>
      <c r="J1720">
        <v>127</v>
      </c>
      <c r="K1720">
        <v>1902</v>
      </c>
      <c r="L1720">
        <v>57</v>
      </c>
    </row>
    <row r="1721" spans="1:12">
      <c r="A1721" t="s">
        <v>18</v>
      </c>
      <c r="B1721" s="1">
        <v>43936</v>
      </c>
      <c r="C1721">
        <v>733</v>
      </c>
      <c r="D1721" s="11">
        <f t="shared" si="130"/>
        <v>534.12018366635573</v>
      </c>
      <c r="E1721" s="11">
        <f t="shared" si="131"/>
        <v>142.8132992327366</v>
      </c>
      <c r="F1721" s="11">
        <f t="shared" si="132"/>
        <v>401.61788958774002</v>
      </c>
      <c r="G1721" s="11">
        <f t="shared" si="133"/>
        <v>410.14045796192647</v>
      </c>
      <c r="H1721" s="11">
        <f t="shared" si="134"/>
        <v>507.81189475821861</v>
      </c>
      <c r="I1721">
        <v>305.3</v>
      </c>
      <c r="J1721">
        <v>91</v>
      </c>
      <c r="K1721">
        <v>1775</v>
      </c>
      <c r="L1721">
        <v>46</v>
      </c>
    </row>
    <row r="1722" spans="1:12">
      <c r="A1722" t="s">
        <v>18</v>
      </c>
      <c r="B1722" s="1">
        <v>43935</v>
      </c>
      <c r="C1722">
        <v>687</v>
      </c>
      <c r="D1722" s="11">
        <f t="shared" si="130"/>
        <v>506.95504538533055</v>
      </c>
      <c r="E1722" s="11">
        <f t="shared" si="131"/>
        <v>135.54987212276217</v>
      </c>
      <c r="F1722" s="11">
        <f t="shared" si="132"/>
        <v>381.19176483077047</v>
      </c>
      <c r="G1722" s="11">
        <f t="shared" si="133"/>
        <v>389.2808787962411</v>
      </c>
      <c r="H1722" s="11">
        <f t="shared" si="134"/>
        <v>481.9847854975929</v>
      </c>
      <c r="I1722">
        <v>286.10000000000002</v>
      </c>
      <c r="J1722">
        <v>54</v>
      </c>
      <c r="K1722">
        <v>1684</v>
      </c>
      <c r="L1722">
        <v>28</v>
      </c>
    </row>
    <row r="1723" spans="1:12">
      <c r="A1723" t="s">
        <v>18</v>
      </c>
      <c r="B1723" s="1">
        <v>43934</v>
      </c>
      <c r="C1723">
        <v>659</v>
      </c>
      <c r="D1723" s="11">
        <f t="shared" si="130"/>
        <v>483.23337533711128</v>
      </c>
      <c r="E1723" s="11">
        <f t="shared" si="131"/>
        <v>129.20716112531971</v>
      </c>
      <c r="F1723" s="11">
        <f t="shared" si="132"/>
        <v>363.35486715567026</v>
      </c>
      <c r="G1723" s="11">
        <f t="shared" si="133"/>
        <v>371.06547163747359</v>
      </c>
      <c r="H1723" s="11">
        <f t="shared" si="134"/>
        <v>459.4315351573282</v>
      </c>
      <c r="I1723">
        <v>274.40000000000003</v>
      </c>
      <c r="J1723">
        <v>72</v>
      </c>
      <c r="K1723">
        <v>1630</v>
      </c>
      <c r="L1723">
        <v>31</v>
      </c>
    </row>
    <row r="1724" spans="1:12">
      <c r="A1724" t="s">
        <v>18</v>
      </c>
      <c r="B1724" s="1">
        <v>43933</v>
      </c>
      <c r="C1724">
        <v>628</v>
      </c>
      <c r="D1724" s="11">
        <f t="shared" si="130"/>
        <v>462.8021304891289</v>
      </c>
      <c r="E1724" s="11">
        <f t="shared" si="131"/>
        <v>123.74424552429669</v>
      </c>
      <c r="F1724" s="11">
        <f t="shared" si="132"/>
        <v>347.99211980324526</v>
      </c>
      <c r="G1724" s="11">
        <f t="shared" si="133"/>
        <v>355.37671772976097</v>
      </c>
      <c r="H1724" s="11">
        <f t="shared" si="134"/>
        <v>440.00663889651952</v>
      </c>
      <c r="I1724">
        <v>261.5</v>
      </c>
      <c r="J1724">
        <v>52</v>
      </c>
      <c r="K1724">
        <v>1558</v>
      </c>
      <c r="L1724">
        <v>21</v>
      </c>
    </row>
    <row r="1725" spans="1:12">
      <c r="A1725" t="s">
        <v>18</v>
      </c>
      <c r="B1725" s="1">
        <v>43932</v>
      </c>
      <c r="C1725">
        <v>607</v>
      </c>
      <c r="D1725" s="11">
        <f t="shared" si="130"/>
        <v>444.20740203197641</v>
      </c>
      <c r="E1725" s="11">
        <f t="shared" si="131"/>
        <v>118.77237851662404</v>
      </c>
      <c r="F1725" s="11">
        <f t="shared" si="132"/>
        <v>334.01029356115055</v>
      </c>
      <c r="G1725" s="11">
        <f t="shared" si="133"/>
        <v>341.09818889240449</v>
      </c>
      <c r="H1725" s="11">
        <f t="shared" si="134"/>
        <v>422.3278007265701</v>
      </c>
      <c r="I1725">
        <v>252.8</v>
      </c>
      <c r="J1725">
        <v>66</v>
      </c>
      <c r="K1725">
        <v>1506</v>
      </c>
      <c r="L1725">
        <v>33</v>
      </c>
    </row>
    <row r="1726" spans="1:12">
      <c r="A1726" t="s">
        <v>18</v>
      </c>
      <c r="B1726" s="1">
        <v>43931</v>
      </c>
      <c r="C1726">
        <v>574</v>
      </c>
      <c r="D1726" s="11">
        <f t="shared" si="130"/>
        <v>425.5361520585393</v>
      </c>
      <c r="E1726" s="11">
        <f t="shared" si="131"/>
        <v>113.78005115089515</v>
      </c>
      <c r="F1726" s="11">
        <f t="shared" si="132"/>
        <v>319.97092893945882</v>
      </c>
      <c r="G1726" s="11">
        <f t="shared" si="133"/>
        <v>326.76090067711652</v>
      </c>
      <c r="H1726" s="11">
        <f t="shared" si="134"/>
        <v>404.57621013616819</v>
      </c>
      <c r="I1726">
        <v>239</v>
      </c>
      <c r="J1726">
        <v>65</v>
      </c>
      <c r="K1726">
        <v>1440</v>
      </c>
      <c r="L1726">
        <v>32</v>
      </c>
    </row>
    <row r="1727" spans="1:12">
      <c r="A1727" t="s">
        <v>18</v>
      </c>
      <c r="B1727" s="1">
        <v>43930</v>
      </c>
      <c r="C1727">
        <v>542</v>
      </c>
      <c r="D1727" s="11">
        <f t="shared" si="130"/>
        <v>402.57969717316587</v>
      </c>
      <c r="E1727" s="11">
        <f t="shared" si="131"/>
        <v>107.64194373401536</v>
      </c>
      <c r="F1727" s="11">
        <f t="shared" si="132"/>
        <v>302.70941506032955</v>
      </c>
      <c r="G1727" s="11">
        <f t="shared" si="133"/>
        <v>309.13308729766408</v>
      </c>
      <c r="H1727" s="11">
        <f t="shared" si="134"/>
        <v>382.75048400042812</v>
      </c>
      <c r="I1727">
        <v>225.70000000000002</v>
      </c>
      <c r="J1727">
        <v>93</v>
      </c>
      <c r="K1727">
        <v>1375</v>
      </c>
      <c r="L1727">
        <v>42</v>
      </c>
    </row>
    <row r="1728" spans="1:12">
      <c r="A1728" t="s">
        <v>18</v>
      </c>
      <c r="B1728" s="1">
        <v>43929</v>
      </c>
      <c r="C1728">
        <v>500</v>
      </c>
      <c r="D1728" s="11">
        <f t="shared" si="130"/>
        <v>372.73630582218038</v>
      </c>
      <c r="E1728" s="11">
        <f t="shared" si="131"/>
        <v>99.662404092071625</v>
      </c>
      <c r="F1728" s="11">
        <f t="shared" si="132"/>
        <v>280.26944701746157</v>
      </c>
      <c r="G1728" s="11">
        <f t="shared" si="133"/>
        <v>286.21692990437595</v>
      </c>
      <c r="H1728" s="11">
        <f t="shared" si="134"/>
        <v>354.37704002396606</v>
      </c>
      <c r="I1728">
        <v>208.20000000000002</v>
      </c>
      <c r="J1728">
        <v>89</v>
      </c>
      <c r="K1728">
        <v>1282</v>
      </c>
      <c r="L1728">
        <v>49</v>
      </c>
    </row>
    <row r="1729" spans="1:12">
      <c r="A1729" t="s">
        <v>18</v>
      </c>
      <c r="B1729" s="1">
        <v>43928</v>
      </c>
      <c r="C1729">
        <v>451</v>
      </c>
      <c r="D1729" s="11">
        <f t="shared" si="130"/>
        <v>343.4285650851869</v>
      </c>
      <c r="E1729" s="11">
        <f t="shared" si="131"/>
        <v>91.826086956521749</v>
      </c>
      <c r="F1729" s="11">
        <f t="shared" si="132"/>
        <v>258.23224763177325</v>
      </c>
      <c r="G1729" s="11">
        <f t="shared" si="133"/>
        <v>263.71208815660833</v>
      </c>
      <c r="H1729" s="11">
        <f t="shared" si="134"/>
        <v>326.51286299067124</v>
      </c>
      <c r="I1729">
        <v>187.8</v>
      </c>
      <c r="J1729">
        <v>99</v>
      </c>
      <c r="K1729">
        <v>1193</v>
      </c>
      <c r="L1729">
        <v>45</v>
      </c>
    </row>
    <row r="1730" spans="1:12">
      <c r="A1730" t="s">
        <v>18</v>
      </c>
      <c r="B1730" s="1">
        <v>43927</v>
      </c>
      <c r="C1730">
        <v>406</v>
      </c>
      <c r="D1730" s="11">
        <f t="shared" ref="D1730:D1793" si="135">SUMIFS(CasesHB,HB,"Wales",SpecDate,B1730)*SUMIFS(Pop,Area,A1730)</f>
        <v>314.65647496218554</v>
      </c>
      <c r="E1730" s="11">
        <f t="shared" ref="E1730:E1793" si="136">SUMIFS(CasesHB,HB,"Wales",SpecDate,B1730)*SUMIFS(AreaKm2,Area,A1730)</f>
        <v>84.132992327365741</v>
      </c>
      <c r="F1730" s="11">
        <f t="shared" ref="F1730:F1793" si="137">SUMIFS(CasesHB,HB,"Wales",SpecDate,B1730)*SUMIFS(PopKm2,Area,A1730)</f>
        <v>236.59781690326463</v>
      </c>
      <c r="G1730" s="11">
        <f t="shared" ref="G1730:G1793" si="138">SUMIFS(CasesHB,HB,"Wales",SpecDate,B1730)*SUMIFS(PopKm2SRT,Area,A1730)</f>
        <v>241.61856205436129</v>
      </c>
      <c r="H1730" s="11">
        <f t="shared" ref="H1730:H1793" si="139">SUMIFS(CasesHB,HB,"Wales",SpecDate,B1730)*SUMIFS(PopSRTKm2,Area,A1730)</f>
        <v>299.15795290054371</v>
      </c>
      <c r="I1730">
        <v>169.10000000000002</v>
      </c>
      <c r="J1730">
        <v>66</v>
      </c>
      <c r="K1730">
        <v>1094</v>
      </c>
      <c r="L1730">
        <v>38</v>
      </c>
    </row>
    <row r="1731" spans="1:12">
      <c r="A1731" t="s">
        <v>18</v>
      </c>
      <c r="B1731" s="1">
        <v>43926</v>
      </c>
      <c r="C1731">
        <v>368</v>
      </c>
      <c r="D1731" s="11">
        <f t="shared" si="135"/>
        <v>285.65482029033041</v>
      </c>
      <c r="E1731" s="11">
        <f t="shared" si="136"/>
        <v>76.378516624040927</v>
      </c>
      <c r="F1731" s="11">
        <f t="shared" si="137"/>
        <v>214.7907710359647</v>
      </c>
      <c r="G1731" s="11">
        <f t="shared" si="138"/>
        <v>219.34875781831971</v>
      </c>
      <c r="H1731" s="11">
        <f t="shared" si="139"/>
        <v>271.58478554905878</v>
      </c>
      <c r="I1731">
        <v>153.20000000000002</v>
      </c>
      <c r="J1731">
        <v>53</v>
      </c>
      <c r="K1731">
        <v>1028</v>
      </c>
      <c r="L1731">
        <v>22</v>
      </c>
    </row>
    <row r="1732" spans="1:12">
      <c r="A1732" t="s">
        <v>18</v>
      </c>
      <c r="B1732" s="1">
        <v>43925</v>
      </c>
      <c r="C1732">
        <v>346</v>
      </c>
      <c r="D1732" s="11">
        <f t="shared" si="135"/>
        <v>268.74356519143862</v>
      </c>
      <c r="E1732" s="11">
        <f t="shared" si="136"/>
        <v>71.856777493606145</v>
      </c>
      <c r="F1732" s="11">
        <f t="shared" si="137"/>
        <v>202.07478914500618</v>
      </c>
      <c r="G1732" s="11">
        <f t="shared" si="138"/>
        <v>206.36293529545642</v>
      </c>
      <c r="H1732" s="11">
        <f t="shared" si="139"/>
        <v>255.50650062906359</v>
      </c>
      <c r="I1732">
        <v>144.1</v>
      </c>
      <c r="J1732">
        <v>53</v>
      </c>
      <c r="K1732">
        <v>975</v>
      </c>
      <c r="L1732">
        <v>32</v>
      </c>
    </row>
    <row r="1733" spans="1:12">
      <c r="A1733" t="s">
        <v>18</v>
      </c>
      <c r="B1733" s="1">
        <v>43924</v>
      </c>
      <c r="C1733">
        <v>314</v>
      </c>
      <c r="D1733" s="11">
        <f t="shared" si="135"/>
        <v>247.24101911547214</v>
      </c>
      <c r="E1733" s="11">
        <f t="shared" si="136"/>
        <v>66.107416879795409</v>
      </c>
      <c r="F1733" s="11">
        <f t="shared" si="137"/>
        <v>185.90650447822179</v>
      </c>
      <c r="G1733" s="11">
        <f t="shared" si="138"/>
        <v>189.85155009670265</v>
      </c>
      <c r="H1733" s="11">
        <f t="shared" si="139"/>
        <v>235.06307048192039</v>
      </c>
      <c r="I1733">
        <v>130.80000000000001</v>
      </c>
      <c r="J1733">
        <v>67</v>
      </c>
      <c r="K1733">
        <v>922</v>
      </c>
      <c r="L1733">
        <v>42</v>
      </c>
    </row>
    <row r="1734" spans="1:12">
      <c r="A1734" t="s">
        <v>18</v>
      </c>
      <c r="B1734" s="1">
        <v>43923</v>
      </c>
      <c r="C1734">
        <v>272</v>
      </c>
      <c r="D1734" s="11">
        <f t="shared" si="135"/>
        <v>222.44804783926881</v>
      </c>
      <c r="E1734" s="11">
        <f t="shared" si="136"/>
        <v>59.478260869565226</v>
      </c>
      <c r="F1734" s="11">
        <f t="shared" si="137"/>
        <v>167.26406948876223</v>
      </c>
      <c r="G1734" s="11">
        <f t="shared" si="138"/>
        <v>170.81351164689403</v>
      </c>
      <c r="H1734" s="11">
        <f t="shared" si="139"/>
        <v>211.49128625532114</v>
      </c>
      <c r="I1734">
        <v>113.30000000000001</v>
      </c>
      <c r="J1734">
        <v>71</v>
      </c>
      <c r="K1734">
        <v>855</v>
      </c>
      <c r="L1734">
        <v>39</v>
      </c>
    </row>
    <row r="1735" spans="1:12">
      <c r="A1735" t="s">
        <v>18</v>
      </c>
      <c r="B1735" s="1">
        <v>43922</v>
      </c>
      <c r="C1735">
        <v>233</v>
      </c>
      <c r="D1735" s="11">
        <f t="shared" si="135"/>
        <v>196.96638291650427</v>
      </c>
      <c r="E1735" s="11">
        <f t="shared" si="136"/>
        <v>52.66496163682865</v>
      </c>
      <c r="F1735" s="11">
        <f t="shared" si="137"/>
        <v>148.10378908292878</v>
      </c>
      <c r="G1735" s="11">
        <f t="shared" si="138"/>
        <v>151.24663879570184</v>
      </c>
      <c r="H1735" s="11">
        <f t="shared" si="139"/>
        <v>187.26473024464968</v>
      </c>
      <c r="I1735">
        <v>97</v>
      </c>
      <c r="J1735">
        <v>97</v>
      </c>
      <c r="K1735">
        <v>784</v>
      </c>
      <c r="L1735">
        <v>40</v>
      </c>
    </row>
    <row r="1736" spans="1:12">
      <c r="A1736" t="s">
        <v>18</v>
      </c>
      <c r="B1736" s="1">
        <v>43921</v>
      </c>
      <c r="C1736">
        <v>193</v>
      </c>
      <c r="D1736" s="11">
        <f t="shared" si="135"/>
        <v>172.47949770543926</v>
      </c>
      <c r="E1736" s="11">
        <f t="shared" si="136"/>
        <v>46.117647058823536</v>
      </c>
      <c r="F1736" s="11">
        <f t="shared" si="137"/>
        <v>129.69150761185759</v>
      </c>
      <c r="G1736" s="11">
        <f t="shared" si="138"/>
        <v>132.44363785761925</v>
      </c>
      <c r="H1736" s="11">
        <f t="shared" si="139"/>
        <v>163.98395569986027</v>
      </c>
      <c r="I1736">
        <v>80.400000000000006</v>
      </c>
      <c r="J1736">
        <v>60</v>
      </c>
      <c r="K1736">
        <v>687</v>
      </c>
      <c r="L1736">
        <v>27</v>
      </c>
    </row>
    <row r="1737" spans="1:12">
      <c r="A1737" t="s">
        <v>18</v>
      </c>
      <c r="B1737" s="1">
        <v>43920</v>
      </c>
      <c r="C1737">
        <v>166</v>
      </c>
      <c r="D1737" s="11">
        <f t="shared" si="135"/>
        <v>151.74216679231856</v>
      </c>
      <c r="E1737" s="11">
        <f t="shared" si="136"/>
        <v>40.572890025575454</v>
      </c>
      <c r="F1737" s="11">
        <f t="shared" si="137"/>
        <v>114.09860674104419</v>
      </c>
      <c r="G1737" s="11">
        <f t="shared" si="138"/>
        <v>116.51984643818055</v>
      </c>
      <c r="H1737" s="11">
        <f t="shared" si="139"/>
        <v>144.26804975724178</v>
      </c>
      <c r="I1737">
        <v>69.100000000000009</v>
      </c>
      <c r="J1737">
        <v>89</v>
      </c>
      <c r="K1737">
        <v>627</v>
      </c>
      <c r="L1737">
        <v>37</v>
      </c>
    </row>
    <row r="1738" spans="1:12">
      <c r="A1738" t="s">
        <v>18</v>
      </c>
      <c r="B1738" s="1">
        <v>43919</v>
      </c>
      <c r="C1738">
        <v>129</v>
      </c>
      <c r="D1738" s="11">
        <f t="shared" si="135"/>
        <v>126.18398035326943</v>
      </c>
      <c r="E1738" s="11">
        <f t="shared" si="136"/>
        <v>33.739130434782609</v>
      </c>
      <c r="F1738" s="11">
        <f t="shared" si="137"/>
        <v>94.880787955613656</v>
      </c>
      <c r="G1738" s="11">
        <f t="shared" si="138"/>
        <v>96.894214209056841</v>
      </c>
      <c r="H1738" s="11">
        <f t="shared" si="139"/>
        <v>119.96874132611784</v>
      </c>
      <c r="I1738">
        <v>53.7</v>
      </c>
      <c r="J1738">
        <v>41</v>
      </c>
      <c r="K1738">
        <v>538</v>
      </c>
      <c r="L1738">
        <v>16</v>
      </c>
    </row>
    <row r="1739" spans="1:12">
      <c r="A1739" t="s">
        <v>18</v>
      </c>
      <c r="B1739" s="1">
        <v>43918</v>
      </c>
      <c r="C1739">
        <v>113</v>
      </c>
      <c r="D1739" s="11">
        <f t="shared" si="135"/>
        <v>114.24662381287524</v>
      </c>
      <c r="E1739" s="11">
        <f t="shared" si="136"/>
        <v>30.547314578005118</v>
      </c>
      <c r="F1739" s="11">
        <f t="shared" si="137"/>
        <v>85.904800738466463</v>
      </c>
      <c r="G1739" s="11">
        <f t="shared" si="138"/>
        <v>87.72775125174158</v>
      </c>
      <c r="H1739" s="11">
        <f t="shared" si="139"/>
        <v>108.61936373553301</v>
      </c>
      <c r="I1739">
        <v>47.1</v>
      </c>
      <c r="J1739">
        <v>36</v>
      </c>
      <c r="K1739">
        <v>497</v>
      </c>
      <c r="L1739">
        <v>14</v>
      </c>
    </row>
    <row r="1740" spans="1:12">
      <c r="A1740" t="s">
        <v>18</v>
      </c>
      <c r="B1740" s="1">
        <v>43917</v>
      </c>
      <c r="C1740">
        <v>99</v>
      </c>
      <c r="D1740" s="11">
        <f t="shared" si="135"/>
        <v>101.54405210963526</v>
      </c>
      <c r="E1740" s="11">
        <f t="shared" si="136"/>
        <v>27.150895140664964</v>
      </c>
      <c r="F1740" s="11">
        <f t="shared" si="137"/>
        <v>76.353429725348292</v>
      </c>
      <c r="G1740" s="11">
        <f t="shared" si="138"/>
        <v>77.973694515111248</v>
      </c>
      <c r="H1740" s="11">
        <f t="shared" si="139"/>
        <v>96.542461940423522</v>
      </c>
      <c r="I1740">
        <v>41.2</v>
      </c>
      <c r="J1740">
        <v>78</v>
      </c>
      <c r="K1740">
        <v>461</v>
      </c>
      <c r="L1740">
        <v>37</v>
      </c>
    </row>
    <row r="1741" spans="1:12">
      <c r="A1741" t="s">
        <v>18</v>
      </c>
      <c r="B1741" s="1">
        <v>43916</v>
      </c>
      <c r="C1741">
        <v>62</v>
      </c>
      <c r="D1741" s="11">
        <f t="shared" si="135"/>
        <v>87.387571596988295</v>
      </c>
      <c r="E1741" s="11">
        <f t="shared" si="136"/>
        <v>23.365728900255757</v>
      </c>
      <c r="F1741" s="11">
        <f t="shared" si="137"/>
        <v>65.708829499885269</v>
      </c>
      <c r="G1741" s="11">
        <f t="shared" si="138"/>
        <v>67.103209597782239</v>
      </c>
      <c r="H1741" s="11">
        <f t="shared" si="139"/>
        <v>83.083264156717149</v>
      </c>
      <c r="I1741">
        <v>25.8</v>
      </c>
      <c r="J1741">
        <v>57</v>
      </c>
      <c r="K1741">
        <v>383</v>
      </c>
      <c r="L1741">
        <v>17</v>
      </c>
    </row>
    <row r="1742" spans="1:12">
      <c r="A1742" t="s">
        <v>18</v>
      </c>
      <c r="B1742" s="1">
        <v>43915</v>
      </c>
      <c r="C1742">
        <v>45</v>
      </c>
      <c r="D1742" s="11">
        <f t="shared" si="135"/>
        <v>74.072827763471693</v>
      </c>
      <c r="E1742" s="11">
        <f t="shared" si="136"/>
        <v>19.805626598465476</v>
      </c>
      <c r="F1742" s="11">
        <f t="shared" si="137"/>
        <v>55.697151449990308</v>
      </c>
      <c r="G1742" s="11">
        <f t="shared" si="138"/>
        <v>56.879077837699839</v>
      </c>
      <c r="H1742" s="11">
        <f t="shared" si="139"/>
        <v>70.424342997987921</v>
      </c>
      <c r="I1742">
        <v>18.7</v>
      </c>
      <c r="J1742">
        <v>62</v>
      </c>
      <c r="K1742">
        <v>326</v>
      </c>
      <c r="L1742">
        <v>13</v>
      </c>
    </row>
    <row r="1743" spans="1:12">
      <c r="A1743" t="s">
        <v>18</v>
      </c>
      <c r="B1743" s="1">
        <v>43914</v>
      </c>
      <c r="C1743">
        <v>32</v>
      </c>
      <c r="D1743" s="11">
        <f t="shared" si="135"/>
        <v>60.069390283393879</v>
      </c>
      <c r="E1743" s="11">
        <f t="shared" si="136"/>
        <v>16.0613810741688</v>
      </c>
      <c r="F1743" s="11">
        <f t="shared" si="137"/>
        <v>45.167627983721481</v>
      </c>
      <c r="G1743" s="11">
        <f t="shared" si="138"/>
        <v>46.126111676233855</v>
      </c>
      <c r="H1743" s="11">
        <f t="shared" si="139"/>
        <v>57.110650055186483</v>
      </c>
      <c r="I1743">
        <v>13.3</v>
      </c>
      <c r="J1743">
        <v>59</v>
      </c>
      <c r="K1743">
        <v>264</v>
      </c>
      <c r="L1743">
        <v>11</v>
      </c>
    </row>
    <row r="1744" spans="1:12">
      <c r="A1744" t="s">
        <v>18</v>
      </c>
      <c r="B1744" s="1">
        <v>43913</v>
      </c>
      <c r="C1744">
        <v>21</v>
      </c>
      <c r="D1744" s="11">
        <f t="shared" si="135"/>
        <v>49.738985584975822</v>
      </c>
      <c r="E1744" s="11">
        <f t="shared" si="136"/>
        <v>13.299232736572892</v>
      </c>
      <c r="F1744" s="11">
        <f t="shared" si="137"/>
        <v>37.399946738113329</v>
      </c>
      <c r="G1744" s="11">
        <f t="shared" si="138"/>
        <v>38.193595655480259</v>
      </c>
      <c r="H1744" s="11">
        <f t="shared" si="139"/>
        <v>47.289073294103453</v>
      </c>
      <c r="I1744">
        <v>8.7000000000000011</v>
      </c>
      <c r="J1744">
        <v>30</v>
      </c>
      <c r="K1744">
        <v>205</v>
      </c>
      <c r="L1744">
        <v>6</v>
      </c>
    </row>
    <row r="1745" spans="1:12">
      <c r="A1745" t="s">
        <v>18</v>
      </c>
      <c r="B1745" s="1">
        <v>43912</v>
      </c>
      <c r="C1745">
        <v>15</v>
      </c>
      <c r="D1745" s="11">
        <f t="shared" si="135"/>
        <v>39.79118846798066</v>
      </c>
      <c r="E1745" s="11">
        <f t="shared" si="136"/>
        <v>10.639386189258312</v>
      </c>
      <c r="F1745" s="11">
        <f t="shared" si="137"/>
        <v>29.919957390490662</v>
      </c>
      <c r="G1745" s="11">
        <f t="shared" si="138"/>
        <v>30.554876524384209</v>
      </c>
      <c r="H1745" s="11">
        <f t="shared" si="139"/>
        <v>37.831258635282765</v>
      </c>
      <c r="I1745">
        <v>6.2</v>
      </c>
      <c r="J1745">
        <v>32</v>
      </c>
      <c r="K1745">
        <v>175</v>
      </c>
      <c r="L1745">
        <v>5</v>
      </c>
    </row>
    <row r="1746" spans="1:12">
      <c r="A1746" t="s">
        <v>18</v>
      </c>
      <c r="B1746" s="1">
        <v>43911</v>
      </c>
      <c r="C1746">
        <v>10</v>
      </c>
      <c r="D1746" s="11">
        <f t="shared" si="135"/>
        <v>33.975553230352716</v>
      </c>
      <c r="E1746" s="11">
        <f t="shared" si="136"/>
        <v>9.0843989769820972</v>
      </c>
      <c r="F1746" s="11">
        <f t="shared" si="137"/>
        <v>25.547040541111258</v>
      </c>
      <c r="G1746" s="11">
        <f t="shared" si="138"/>
        <v>26.089163801589592</v>
      </c>
      <c r="H1746" s="11">
        <f t="shared" si="139"/>
        <v>32.302074680895281</v>
      </c>
      <c r="I1746">
        <v>4.2</v>
      </c>
      <c r="J1746">
        <v>39</v>
      </c>
      <c r="K1746">
        <v>143</v>
      </c>
      <c r="L1746">
        <v>1</v>
      </c>
    </row>
    <row r="1747" spans="1:12">
      <c r="A1747" t="s">
        <v>18</v>
      </c>
      <c r="B1747" s="1">
        <v>43910</v>
      </c>
      <c r="C1747">
        <v>9</v>
      </c>
      <c r="D1747" s="11">
        <f t="shared" si="135"/>
        <v>28.236439509009355</v>
      </c>
      <c r="E1747" s="11">
        <f t="shared" si="136"/>
        <v>7.5498721227621486</v>
      </c>
      <c r="F1747" s="11">
        <f t="shared" si="137"/>
        <v>21.231662071328952</v>
      </c>
      <c r="G1747" s="11">
        <f t="shared" si="138"/>
        <v>21.682210456726487</v>
      </c>
      <c r="H1747" s="11">
        <f t="shared" si="139"/>
        <v>26.845643146960271</v>
      </c>
      <c r="I1747">
        <v>3.7</v>
      </c>
      <c r="J1747">
        <v>20</v>
      </c>
      <c r="K1747">
        <v>104</v>
      </c>
      <c r="L1747">
        <v>6</v>
      </c>
    </row>
    <row r="1748" spans="1:12">
      <c r="A1748" t="s">
        <v>18</v>
      </c>
      <c r="B1748" s="1">
        <v>43909</v>
      </c>
      <c r="C1748">
        <v>3</v>
      </c>
      <c r="D1748" s="11">
        <f t="shared" si="135"/>
        <v>22.726890336519723</v>
      </c>
      <c r="E1748" s="11">
        <f t="shared" si="136"/>
        <v>6.0767263427109981</v>
      </c>
      <c r="F1748" s="11">
        <f t="shared" si="137"/>
        <v>17.088898740337935</v>
      </c>
      <c r="G1748" s="11">
        <f t="shared" si="138"/>
        <v>17.451535245657904</v>
      </c>
      <c r="H1748" s="11">
        <f t="shared" si="139"/>
        <v>21.607468874382654</v>
      </c>
      <c r="I1748">
        <v>1.2000000000000002</v>
      </c>
      <c r="J1748">
        <v>21</v>
      </c>
      <c r="K1748">
        <v>84</v>
      </c>
      <c r="L1748">
        <v>1</v>
      </c>
    </row>
    <row r="1749" spans="1:12">
      <c r="A1749" t="s">
        <v>18</v>
      </c>
      <c r="B1749" s="1">
        <v>43908</v>
      </c>
      <c r="C1749">
        <v>2</v>
      </c>
      <c r="D1749" s="11">
        <f t="shared" si="135"/>
        <v>18.135599359445031</v>
      </c>
      <c r="E1749" s="11">
        <f t="shared" si="136"/>
        <v>4.8491048593350383</v>
      </c>
      <c r="F1749" s="11">
        <f t="shared" si="137"/>
        <v>13.63659596451209</v>
      </c>
      <c r="G1749" s="11">
        <f t="shared" si="138"/>
        <v>13.925972569767419</v>
      </c>
      <c r="H1749" s="11">
        <f t="shared" si="139"/>
        <v>17.242323647234645</v>
      </c>
      <c r="I1749">
        <v>0.8</v>
      </c>
      <c r="J1749">
        <v>5</v>
      </c>
      <c r="K1749">
        <v>63</v>
      </c>
      <c r="L1749">
        <v>0</v>
      </c>
    </row>
    <row r="1750" spans="1:12">
      <c r="A1750" t="s">
        <v>18</v>
      </c>
      <c r="B1750" s="1">
        <v>43907</v>
      </c>
      <c r="C1750">
        <v>2</v>
      </c>
      <c r="D1750" s="11">
        <f t="shared" si="135"/>
        <v>15.457346289484795</v>
      </c>
      <c r="E1750" s="11">
        <f t="shared" si="136"/>
        <v>4.132992327365729</v>
      </c>
      <c r="F1750" s="11">
        <f t="shared" si="137"/>
        <v>11.622752678613681</v>
      </c>
      <c r="G1750" s="11">
        <f t="shared" si="138"/>
        <v>11.869394342164636</v>
      </c>
      <c r="H1750" s="11">
        <f t="shared" si="139"/>
        <v>14.695988931398304</v>
      </c>
      <c r="I1750">
        <v>0.8</v>
      </c>
      <c r="J1750">
        <v>53</v>
      </c>
      <c r="K1750">
        <v>58</v>
      </c>
      <c r="L1750">
        <v>0</v>
      </c>
    </row>
    <row r="1751" spans="1:12">
      <c r="A1751" t="s">
        <v>18</v>
      </c>
      <c r="B1751" s="1">
        <v>43906</v>
      </c>
      <c r="C1751">
        <v>2</v>
      </c>
      <c r="D1751" s="11">
        <f t="shared" si="135"/>
        <v>12.626050186955402</v>
      </c>
      <c r="E1751" s="11">
        <f t="shared" si="136"/>
        <v>3.3759590792838878</v>
      </c>
      <c r="F1751" s="11">
        <f t="shared" si="137"/>
        <v>9.493832633521075</v>
      </c>
      <c r="G1751" s="11">
        <f t="shared" si="138"/>
        <v>9.695297358698836</v>
      </c>
      <c r="H1751" s="11">
        <f t="shared" si="139"/>
        <v>12.004149374657031</v>
      </c>
      <c r="I1751">
        <v>0.8</v>
      </c>
      <c r="J1751">
        <v>1</v>
      </c>
      <c r="K1751">
        <v>5</v>
      </c>
      <c r="L1751">
        <v>0</v>
      </c>
    </row>
    <row r="1752" spans="1:12">
      <c r="A1752" t="s">
        <v>18</v>
      </c>
      <c r="B1752" s="1">
        <v>43905</v>
      </c>
      <c r="C1752">
        <v>2</v>
      </c>
      <c r="D1752" s="11">
        <f t="shared" si="135"/>
        <v>10.024318633279742</v>
      </c>
      <c r="E1752" s="11">
        <f t="shared" si="136"/>
        <v>2.6803069053708444</v>
      </c>
      <c r="F1752" s="11">
        <f t="shared" si="137"/>
        <v>7.5375277272197634</v>
      </c>
      <c r="G1752" s="11">
        <f t="shared" si="138"/>
        <v>7.6974785090275599</v>
      </c>
      <c r="H1752" s="11">
        <f t="shared" si="139"/>
        <v>9.5305670792731583</v>
      </c>
      <c r="I1752">
        <v>0.8</v>
      </c>
      <c r="J1752">
        <v>0</v>
      </c>
      <c r="K1752">
        <v>4</v>
      </c>
      <c r="L1752">
        <v>0</v>
      </c>
    </row>
    <row r="1753" spans="1:12">
      <c r="A1753" t="s">
        <v>18</v>
      </c>
      <c r="B1753" s="1">
        <v>43904</v>
      </c>
      <c r="C1753">
        <v>2</v>
      </c>
      <c r="D1753" s="11">
        <f t="shared" si="135"/>
        <v>7.8051946610269756</v>
      </c>
      <c r="E1753" s="11">
        <f t="shared" si="136"/>
        <v>2.0869565217391308</v>
      </c>
      <c r="F1753" s="11">
        <f t="shared" si="137"/>
        <v>5.8689147189039375</v>
      </c>
      <c r="G1753" s="11">
        <f t="shared" si="138"/>
        <v>5.9934565490138256</v>
      </c>
      <c r="H1753" s="11">
        <f t="shared" si="139"/>
        <v>7.420746886151619</v>
      </c>
      <c r="I1753">
        <v>0.8</v>
      </c>
      <c r="J1753">
        <v>0</v>
      </c>
      <c r="K1753">
        <v>4</v>
      </c>
      <c r="L1753">
        <v>0</v>
      </c>
    </row>
    <row r="1754" spans="1:12">
      <c r="A1754" t="s">
        <v>18</v>
      </c>
      <c r="B1754" s="1">
        <v>43903</v>
      </c>
      <c r="C1754">
        <v>2</v>
      </c>
      <c r="D1754" s="11">
        <f t="shared" si="135"/>
        <v>6.3512858516199904</v>
      </c>
      <c r="E1754" s="11">
        <f t="shared" si="136"/>
        <v>1.6982097186700769</v>
      </c>
      <c r="F1754" s="11">
        <f t="shared" si="137"/>
        <v>4.7756855065590864</v>
      </c>
      <c r="G1754" s="11">
        <f t="shared" si="138"/>
        <v>4.8770283683151714</v>
      </c>
      <c r="H1754" s="11">
        <f t="shared" si="139"/>
        <v>6.0384508975547488</v>
      </c>
      <c r="I1754">
        <v>0.8</v>
      </c>
      <c r="J1754">
        <v>3</v>
      </c>
      <c r="K1754">
        <v>4</v>
      </c>
      <c r="L1754">
        <v>2</v>
      </c>
    </row>
    <row r="1755" spans="1:12">
      <c r="A1755" t="s">
        <v>18</v>
      </c>
      <c r="B1755" s="1">
        <v>43902</v>
      </c>
      <c r="C1755">
        <v>0</v>
      </c>
      <c r="D1755" s="11">
        <f t="shared" si="135"/>
        <v>4.2852049119363791</v>
      </c>
      <c r="E1755" s="11">
        <f t="shared" si="136"/>
        <v>1.1457800511508953</v>
      </c>
      <c r="F1755" s="11">
        <f t="shared" si="137"/>
        <v>3.2221492574374562</v>
      </c>
      <c r="G1755" s="11">
        <f t="shared" si="138"/>
        <v>3.2905251641644533</v>
      </c>
      <c r="H1755" s="11">
        <f t="shared" si="139"/>
        <v>4.0741355453381436</v>
      </c>
      <c r="I1755">
        <v>0</v>
      </c>
      <c r="J1755">
        <v>0</v>
      </c>
      <c r="K1755">
        <v>1</v>
      </c>
      <c r="L1755">
        <v>0</v>
      </c>
    </row>
    <row r="1756" spans="1:12">
      <c r="A1756" t="s">
        <v>18</v>
      </c>
      <c r="B1756" s="1">
        <v>43901</v>
      </c>
      <c r="C1756">
        <v>0</v>
      </c>
      <c r="D1756" s="11">
        <f t="shared" si="135"/>
        <v>2.4486885211065021</v>
      </c>
      <c r="E1756" s="11">
        <f t="shared" si="136"/>
        <v>0.65473145780051156</v>
      </c>
      <c r="F1756" s="11">
        <f t="shared" si="137"/>
        <v>1.8412281471071177</v>
      </c>
      <c r="G1756" s="11">
        <f t="shared" si="138"/>
        <v>1.880300093808259</v>
      </c>
      <c r="H1756" s="11">
        <f t="shared" si="139"/>
        <v>2.3280774544789393</v>
      </c>
      <c r="I1756">
        <v>0</v>
      </c>
      <c r="J1756">
        <v>1</v>
      </c>
      <c r="K1756">
        <v>1</v>
      </c>
      <c r="L1756">
        <v>0</v>
      </c>
    </row>
    <row r="1757" spans="1:12">
      <c r="A1757" t="s">
        <v>18</v>
      </c>
      <c r="B1757" s="1">
        <v>43900</v>
      </c>
      <c r="C1757">
        <v>0</v>
      </c>
      <c r="D1757" s="11">
        <f t="shared" si="135"/>
        <v>1.3773872931224074</v>
      </c>
      <c r="E1757" s="11">
        <f t="shared" si="136"/>
        <v>0.36828644501278773</v>
      </c>
      <c r="F1757" s="11">
        <f t="shared" si="137"/>
        <v>1.0356908327477536</v>
      </c>
      <c r="G1757" s="11">
        <f t="shared" si="138"/>
        <v>1.0576688027671457</v>
      </c>
      <c r="H1757" s="11">
        <f t="shared" si="139"/>
        <v>1.3095435681444034</v>
      </c>
      <c r="I1757">
        <v>0</v>
      </c>
      <c r="J1757">
        <v>0</v>
      </c>
      <c r="K1757">
        <v>0</v>
      </c>
      <c r="L1757">
        <v>0</v>
      </c>
    </row>
    <row r="1758" spans="1:12">
      <c r="A1758" t="s">
        <v>18</v>
      </c>
      <c r="B1758" s="1">
        <v>43899</v>
      </c>
      <c r="C1758">
        <v>0</v>
      </c>
      <c r="D1758" s="11">
        <f t="shared" si="135"/>
        <v>0.53565061399204739</v>
      </c>
      <c r="E1758" s="11">
        <f t="shared" si="136"/>
        <v>0.14322250639386191</v>
      </c>
      <c r="F1758" s="11">
        <f t="shared" si="137"/>
        <v>0.40276865717968202</v>
      </c>
      <c r="G1758" s="11">
        <f t="shared" si="138"/>
        <v>0.41131564552055666</v>
      </c>
      <c r="H1758" s="11">
        <f t="shared" si="139"/>
        <v>0.50926694316726795</v>
      </c>
      <c r="I1758">
        <v>0</v>
      </c>
      <c r="J1758">
        <v>0</v>
      </c>
      <c r="K1758">
        <v>0</v>
      </c>
      <c r="L1758">
        <v>0</v>
      </c>
    </row>
    <row r="1759" spans="1:12">
      <c r="A1759" t="s">
        <v>18</v>
      </c>
      <c r="B1759" s="1">
        <v>43898</v>
      </c>
      <c r="C1759">
        <v>0</v>
      </c>
      <c r="D1759" s="11">
        <f t="shared" si="135"/>
        <v>0.30608606513831277</v>
      </c>
      <c r="E1759" s="11">
        <f t="shared" si="136"/>
        <v>8.1841432225063945E-2</v>
      </c>
      <c r="F1759" s="11">
        <f t="shared" si="137"/>
        <v>0.23015351838838971</v>
      </c>
      <c r="G1759" s="11">
        <f t="shared" si="138"/>
        <v>0.23503751172603238</v>
      </c>
      <c r="H1759" s="11">
        <f t="shared" si="139"/>
        <v>0.29100968180986742</v>
      </c>
      <c r="I1759">
        <v>0</v>
      </c>
      <c r="J1759">
        <v>0</v>
      </c>
      <c r="K1759">
        <v>0</v>
      </c>
      <c r="L1759">
        <v>0</v>
      </c>
    </row>
    <row r="1760" spans="1:12">
      <c r="A1760" t="s">
        <v>18</v>
      </c>
      <c r="B1760" s="1">
        <v>43897</v>
      </c>
      <c r="C1760">
        <v>0</v>
      </c>
      <c r="D1760" s="11">
        <f t="shared" si="135"/>
        <v>0.30608606513831277</v>
      </c>
      <c r="E1760" s="11">
        <f t="shared" si="136"/>
        <v>8.1841432225063945E-2</v>
      </c>
      <c r="F1760" s="11">
        <f t="shared" si="137"/>
        <v>0.23015351838838971</v>
      </c>
      <c r="G1760" s="11">
        <f t="shared" si="138"/>
        <v>0.23503751172603238</v>
      </c>
      <c r="H1760" s="11">
        <f t="shared" si="139"/>
        <v>0.29100968180986742</v>
      </c>
      <c r="I1760">
        <v>0</v>
      </c>
      <c r="J1760">
        <v>0</v>
      </c>
      <c r="K1760">
        <v>0</v>
      </c>
      <c r="L1760">
        <v>0</v>
      </c>
    </row>
    <row r="1761" spans="1:12">
      <c r="A1761" t="s">
        <v>18</v>
      </c>
      <c r="B1761" s="1">
        <v>43896</v>
      </c>
      <c r="C1761">
        <v>0</v>
      </c>
      <c r="D1761" s="11">
        <f t="shared" si="135"/>
        <v>0.15304303256915638</v>
      </c>
      <c r="E1761" s="11">
        <f t="shared" si="136"/>
        <v>4.0920716112531973E-2</v>
      </c>
      <c r="F1761" s="11">
        <f t="shared" si="137"/>
        <v>0.11507675919419486</v>
      </c>
      <c r="G1761" s="11">
        <f t="shared" si="138"/>
        <v>0.11751875586301619</v>
      </c>
      <c r="H1761" s="11">
        <f t="shared" si="139"/>
        <v>0.14550484090493371</v>
      </c>
      <c r="I1761">
        <v>0</v>
      </c>
      <c r="J1761">
        <v>0</v>
      </c>
      <c r="K1761">
        <v>0</v>
      </c>
      <c r="L1761">
        <v>0</v>
      </c>
    </row>
    <row r="1762" spans="1:12">
      <c r="A1762" t="s">
        <v>18</v>
      </c>
      <c r="B1762" s="1">
        <v>43895</v>
      </c>
      <c r="C1762">
        <v>0</v>
      </c>
      <c r="D1762" s="11">
        <f t="shared" si="135"/>
        <v>0.15304303256915638</v>
      </c>
      <c r="E1762" s="11">
        <f t="shared" si="136"/>
        <v>4.0920716112531973E-2</v>
      </c>
      <c r="F1762" s="11">
        <f t="shared" si="137"/>
        <v>0.11507675919419486</v>
      </c>
      <c r="G1762" s="11">
        <f t="shared" si="138"/>
        <v>0.11751875586301619</v>
      </c>
      <c r="H1762" s="11">
        <f t="shared" si="139"/>
        <v>0.14550484090493371</v>
      </c>
      <c r="I1762">
        <v>0</v>
      </c>
      <c r="J1762">
        <v>0</v>
      </c>
      <c r="K1762">
        <v>0</v>
      </c>
      <c r="L1762">
        <v>0</v>
      </c>
    </row>
    <row r="1763" spans="1:12">
      <c r="A1763" t="s">
        <v>18</v>
      </c>
      <c r="B1763" s="1">
        <v>43894</v>
      </c>
      <c r="C1763">
        <v>0</v>
      </c>
      <c r="D1763" s="11">
        <f t="shared" si="135"/>
        <v>0.15304303256915638</v>
      </c>
      <c r="E1763" s="11">
        <f t="shared" si="136"/>
        <v>4.0920716112531973E-2</v>
      </c>
      <c r="F1763" s="11">
        <f t="shared" si="137"/>
        <v>0.11507675919419486</v>
      </c>
      <c r="G1763" s="11">
        <f t="shared" si="138"/>
        <v>0.11751875586301619</v>
      </c>
      <c r="H1763" s="11">
        <f t="shared" si="139"/>
        <v>0.14550484090493371</v>
      </c>
      <c r="I1763">
        <v>0</v>
      </c>
      <c r="J1763">
        <v>0</v>
      </c>
      <c r="K1763">
        <v>0</v>
      </c>
      <c r="L1763">
        <v>0</v>
      </c>
    </row>
    <row r="1764" spans="1:12">
      <c r="A1764" t="s">
        <v>18</v>
      </c>
      <c r="B1764" s="1">
        <v>43893</v>
      </c>
      <c r="C1764">
        <v>0</v>
      </c>
      <c r="D1764" s="11">
        <f t="shared" si="135"/>
        <v>7.6521516284578192E-2</v>
      </c>
      <c r="E1764" s="11">
        <f t="shared" si="136"/>
        <v>2.0460358056265986E-2</v>
      </c>
      <c r="F1764" s="11">
        <f t="shared" si="137"/>
        <v>5.7538379597097428E-2</v>
      </c>
      <c r="G1764" s="11">
        <f t="shared" si="138"/>
        <v>5.8759377931508094E-2</v>
      </c>
      <c r="H1764" s="11">
        <f t="shared" si="139"/>
        <v>7.2752420452466854E-2</v>
      </c>
      <c r="I1764">
        <v>0</v>
      </c>
      <c r="J1764">
        <v>0</v>
      </c>
      <c r="K1764">
        <v>0</v>
      </c>
      <c r="L1764">
        <v>0</v>
      </c>
    </row>
    <row r="1765" spans="1:12">
      <c r="A1765" t="s">
        <v>18</v>
      </c>
      <c r="B1765" s="1">
        <v>43892</v>
      </c>
      <c r="C1765">
        <v>0</v>
      </c>
      <c r="D1765" s="11">
        <f t="shared" si="135"/>
        <v>7.6521516284578192E-2</v>
      </c>
      <c r="E1765" s="11">
        <f t="shared" si="136"/>
        <v>2.0460358056265986E-2</v>
      </c>
      <c r="F1765" s="11">
        <f t="shared" si="137"/>
        <v>5.7538379597097428E-2</v>
      </c>
      <c r="G1765" s="11">
        <f t="shared" si="138"/>
        <v>5.8759377931508094E-2</v>
      </c>
      <c r="H1765" s="11">
        <f t="shared" si="139"/>
        <v>7.2752420452466854E-2</v>
      </c>
      <c r="I1765">
        <v>0</v>
      </c>
      <c r="J1765">
        <v>0</v>
      </c>
      <c r="K1765">
        <v>0</v>
      </c>
      <c r="L1765">
        <v>0</v>
      </c>
    </row>
    <row r="1766" spans="1:12">
      <c r="A1766" t="s">
        <v>18</v>
      </c>
      <c r="B1766" s="1">
        <v>43891</v>
      </c>
      <c r="C1766">
        <v>0</v>
      </c>
      <c r="D1766" s="11">
        <f t="shared" si="135"/>
        <v>7.6521516284578192E-2</v>
      </c>
      <c r="E1766" s="11">
        <f t="shared" si="136"/>
        <v>2.0460358056265986E-2</v>
      </c>
      <c r="F1766" s="11">
        <f t="shared" si="137"/>
        <v>5.7538379597097428E-2</v>
      </c>
      <c r="G1766" s="11">
        <f t="shared" si="138"/>
        <v>5.8759377931508094E-2</v>
      </c>
      <c r="H1766" s="11">
        <f t="shared" si="139"/>
        <v>7.2752420452466854E-2</v>
      </c>
      <c r="I1766">
        <v>0</v>
      </c>
      <c r="J1766">
        <v>0</v>
      </c>
      <c r="K1766">
        <v>0</v>
      </c>
      <c r="L1766">
        <v>0</v>
      </c>
    </row>
    <row r="1767" spans="1:12">
      <c r="A1767" t="s">
        <v>18</v>
      </c>
      <c r="B1767" s="1">
        <v>43890</v>
      </c>
      <c r="C1767">
        <v>0</v>
      </c>
      <c r="D1767" s="11">
        <f t="shared" si="135"/>
        <v>7.6521516284578192E-2</v>
      </c>
      <c r="E1767" s="11">
        <f t="shared" si="136"/>
        <v>2.0460358056265986E-2</v>
      </c>
      <c r="F1767" s="11">
        <f t="shared" si="137"/>
        <v>5.7538379597097428E-2</v>
      </c>
      <c r="G1767" s="11">
        <f t="shared" si="138"/>
        <v>5.8759377931508094E-2</v>
      </c>
      <c r="H1767" s="11">
        <f t="shared" si="139"/>
        <v>7.2752420452466854E-2</v>
      </c>
      <c r="I1767">
        <v>0</v>
      </c>
      <c r="J1767">
        <v>0</v>
      </c>
      <c r="K1767">
        <v>0</v>
      </c>
      <c r="L1767">
        <v>0</v>
      </c>
    </row>
    <row r="1768" spans="1:12">
      <c r="A1768" t="s">
        <v>18</v>
      </c>
      <c r="B1768" s="1">
        <v>43889</v>
      </c>
      <c r="C1768">
        <v>0</v>
      </c>
      <c r="D1768" s="11">
        <f t="shared" si="135"/>
        <v>7.6521516284578192E-2</v>
      </c>
      <c r="E1768" s="11">
        <f t="shared" si="136"/>
        <v>2.0460358056265986E-2</v>
      </c>
      <c r="F1768" s="11">
        <f t="shared" si="137"/>
        <v>5.7538379597097428E-2</v>
      </c>
      <c r="G1768" s="11">
        <f t="shared" si="138"/>
        <v>5.8759377931508094E-2</v>
      </c>
      <c r="H1768" s="11">
        <f t="shared" si="139"/>
        <v>7.2752420452466854E-2</v>
      </c>
      <c r="I1768">
        <v>0</v>
      </c>
      <c r="J1768">
        <v>0</v>
      </c>
      <c r="K1768">
        <v>0</v>
      </c>
      <c r="L1768">
        <v>0</v>
      </c>
    </row>
    <row r="1769" spans="1:12">
      <c r="A1769" t="s">
        <v>18</v>
      </c>
      <c r="B1769" s="1">
        <v>43888</v>
      </c>
      <c r="C1769">
        <v>0</v>
      </c>
      <c r="D1769" s="11">
        <f t="shared" si="135"/>
        <v>7.6521516284578192E-2</v>
      </c>
      <c r="E1769" s="11">
        <f t="shared" si="136"/>
        <v>2.0460358056265986E-2</v>
      </c>
      <c r="F1769" s="11">
        <f t="shared" si="137"/>
        <v>5.7538379597097428E-2</v>
      </c>
      <c r="G1769" s="11">
        <f t="shared" si="138"/>
        <v>5.8759377931508094E-2</v>
      </c>
      <c r="H1769" s="11">
        <f t="shared" si="139"/>
        <v>7.2752420452466854E-2</v>
      </c>
      <c r="I1769">
        <v>0</v>
      </c>
      <c r="J1769">
        <v>0</v>
      </c>
      <c r="K1769">
        <v>0</v>
      </c>
      <c r="L1769">
        <v>0</v>
      </c>
    </row>
    <row r="1770" spans="1:12">
      <c r="A1770" t="s">
        <v>18</v>
      </c>
      <c r="B1770" s="1">
        <v>43887</v>
      </c>
      <c r="C1770">
        <v>0</v>
      </c>
      <c r="D1770" s="11">
        <f t="shared" si="135"/>
        <v>0</v>
      </c>
      <c r="E1770" s="11">
        <f t="shared" si="136"/>
        <v>0</v>
      </c>
      <c r="F1770" s="11">
        <f t="shared" si="137"/>
        <v>0</v>
      </c>
      <c r="G1770" s="11">
        <f t="shared" si="138"/>
        <v>0</v>
      </c>
      <c r="H1770" s="11">
        <f t="shared" si="139"/>
        <v>0</v>
      </c>
      <c r="I1770">
        <v>0</v>
      </c>
      <c r="J1770">
        <v>0</v>
      </c>
      <c r="K1770">
        <v>0</v>
      </c>
      <c r="L1770">
        <v>0</v>
      </c>
    </row>
    <row r="1771" spans="1:12">
      <c r="A1771" t="s">
        <v>18</v>
      </c>
      <c r="B1771" s="1">
        <v>43886</v>
      </c>
      <c r="C1771">
        <v>0</v>
      </c>
      <c r="D1771" s="11">
        <f t="shared" si="135"/>
        <v>0</v>
      </c>
      <c r="E1771" s="11">
        <f t="shared" si="136"/>
        <v>0</v>
      </c>
      <c r="F1771" s="11">
        <f t="shared" si="137"/>
        <v>0</v>
      </c>
      <c r="G1771" s="11">
        <f t="shared" si="138"/>
        <v>0</v>
      </c>
      <c r="H1771" s="11">
        <f t="shared" si="139"/>
        <v>0</v>
      </c>
      <c r="I1771">
        <v>0</v>
      </c>
      <c r="J1771">
        <v>0</v>
      </c>
      <c r="K1771">
        <v>0</v>
      </c>
      <c r="L1771">
        <v>0</v>
      </c>
    </row>
    <row r="1772" spans="1:12">
      <c r="A1772" t="s">
        <v>18</v>
      </c>
      <c r="B1772" s="1">
        <v>43885</v>
      </c>
      <c r="C1772">
        <v>0</v>
      </c>
      <c r="D1772" s="11">
        <f t="shared" si="135"/>
        <v>0</v>
      </c>
      <c r="E1772" s="11">
        <f t="shared" si="136"/>
        <v>0</v>
      </c>
      <c r="F1772" s="11">
        <f t="shared" si="137"/>
        <v>0</v>
      </c>
      <c r="G1772" s="11">
        <f t="shared" si="138"/>
        <v>0</v>
      </c>
      <c r="H1772" s="11">
        <f t="shared" si="139"/>
        <v>0</v>
      </c>
      <c r="I1772">
        <v>0</v>
      </c>
      <c r="J1772">
        <v>0</v>
      </c>
      <c r="K1772">
        <v>0</v>
      </c>
      <c r="L1772">
        <v>0</v>
      </c>
    </row>
    <row r="1773" spans="1:12">
      <c r="A1773" t="s">
        <v>18</v>
      </c>
      <c r="B1773" s="1">
        <v>43884</v>
      </c>
      <c r="C1773">
        <v>0</v>
      </c>
      <c r="D1773" s="11">
        <f t="shared" si="135"/>
        <v>0</v>
      </c>
      <c r="E1773" s="11">
        <f t="shared" si="136"/>
        <v>0</v>
      </c>
      <c r="F1773" s="11">
        <f t="shared" si="137"/>
        <v>0</v>
      </c>
      <c r="G1773" s="11">
        <f t="shared" si="138"/>
        <v>0</v>
      </c>
      <c r="H1773" s="11">
        <f t="shared" si="139"/>
        <v>0</v>
      </c>
      <c r="I1773">
        <v>0</v>
      </c>
      <c r="J1773">
        <v>0</v>
      </c>
      <c r="K1773">
        <v>0</v>
      </c>
      <c r="L1773">
        <v>0</v>
      </c>
    </row>
    <row r="1774" spans="1:12">
      <c r="A1774" t="s">
        <v>18</v>
      </c>
      <c r="B1774" s="1">
        <v>43883</v>
      </c>
      <c r="C1774">
        <v>0</v>
      </c>
      <c r="D1774" s="11">
        <f t="shared" si="135"/>
        <v>0</v>
      </c>
      <c r="E1774" s="11">
        <f t="shared" si="136"/>
        <v>0</v>
      </c>
      <c r="F1774" s="11">
        <f t="shared" si="137"/>
        <v>0</v>
      </c>
      <c r="G1774" s="11">
        <f t="shared" si="138"/>
        <v>0</v>
      </c>
      <c r="H1774" s="11">
        <f t="shared" si="139"/>
        <v>0</v>
      </c>
      <c r="I1774">
        <v>0</v>
      </c>
      <c r="J1774">
        <v>0</v>
      </c>
      <c r="K1774">
        <v>0</v>
      </c>
      <c r="L1774">
        <v>0</v>
      </c>
    </row>
    <row r="1775" spans="1:12">
      <c r="A1775" t="s">
        <v>18</v>
      </c>
      <c r="B1775" s="1">
        <v>43882</v>
      </c>
      <c r="C1775">
        <v>0</v>
      </c>
      <c r="D1775" s="11">
        <f t="shared" si="135"/>
        <v>0</v>
      </c>
      <c r="E1775" s="11">
        <f t="shared" si="136"/>
        <v>0</v>
      </c>
      <c r="F1775" s="11">
        <f t="shared" si="137"/>
        <v>0</v>
      </c>
      <c r="G1775" s="11">
        <f t="shared" si="138"/>
        <v>0</v>
      </c>
      <c r="H1775" s="11">
        <f t="shared" si="139"/>
        <v>0</v>
      </c>
      <c r="I1775">
        <v>0</v>
      </c>
      <c r="J1775">
        <v>0</v>
      </c>
      <c r="K1775">
        <v>0</v>
      </c>
      <c r="L1775">
        <v>0</v>
      </c>
    </row>
    <row r="1776" spans="1:12">
      <c r="A1776" t="s">
        <v>18</v>
      </c>
      <c r="B1776" s="1">
        <v>43881</v>
      </c>
      <c r="C1776">
        <v>0</v>
      </c>
      <c r="D1776" s="11">
        <f t="shared" si="135"/>
        <v>0</v>
      </c>
      <c r="E1776" s="11">
        <f t="shared" si="136"/>
        <v>0</v>
      </c>
      <c r="F1776" s="11">
        <f t="shared" si="137"/>
        <v>0</v>
      </c>
      <c r="G1776" s="11">
        <f t="shared" si="138"/>
        <v>0</v>
      </c>
      <c r="H1776" s="11">
        <f t="shared" si="139"/>
        <v>0</v>
      </c>
      <c r="I1776">
        <v>0</v>
      </c>
      <c r="J1776">
        <v>0</v>
      </c>
      <c r="K1776">
        <v>0</v>
      </c>
      <c r="L1776">
        <v>0</v>
      </c>
    </row>
    <row r="1777" spans="1:12">
      <c r="A1777" t="s">
        <v>18</v>
      </c>
      <c r="B1777" s="1">
        <v>43880</v>
      </c>
      <c r="C1777">
        <v>0</v>
      </c>
      <c r="D1777" s="11">
        <f t="shared" si="135"/>
        <v>0</v>
      </c>
      <c r="E1777" s="11">
        <f t="shared" si="136"/>
        <v>0</v>
      </c>
      <c r="F1777" s="11">
        <f t="shared" si="137"/>
        <v>0</v>
      </c>
      <c r="G1777" s="11">
        <f t="shared" si="138"/>
        <v>0</v>
      </c>
      <c r="H1777" s="11">
        <f t="shared" si="139"/>
        <v>0</v>
      </c>
      <c r="I1777">
        <v>0</v>
      </c>
      <c r="J1777">
        <v>0</v>
      </c>
      <c r="K1777">
        <v>0</v>
      </c>
      <c r="L1777">
        <v>0</v>
      </c>
    </row>
    <row r="1778" spans="1:12">
      <c r="A1778" t="s">
        <v>18</v>
      </c>
      <c r="B1778" s="1">
        <v>43879</v>
      </c>
      <c r="C1778">
        <v>0</v>
      </c>
      <c r="D1778" s="11">
        <f t="shared" si="135"/>
        <v>0</v>
      </c>
      <c r="E1778" s="11">
        <f t="shared" si="136"/>
        <v>0</v>
      </c>
      <c r="F1778" s="11">
        <f t="shared" si="137"/>
        <v>0</v>
      </c>
      <c r="G1778" s="11">
        <f t="shared" si="138"/>
        <v>0</v>
      </c>
      <c r="H1778" s="11">
        <f t="shared" si="139"/>
        <v>0</v>
      </c>
      <c r="I1778">
        <v>0</v>
      </c>
      <c r="J1778">
        <v>0</v>
      </c>
      <c r="K1778">
        <v>0</v>
      </c>
      <c r="L1778">
        <v>0</v>
      </c>
    </row>
    <row r="1779" spans="1:12">
      <c r="A1779" t="s">
        <v>18</v>
      </c>
      <c r="B1779" s="1">
        <v>43878</v>
      </c>
      <c r="C1779">
        <v>0</v>
      </c>
      <c r="D1779" s="11">
        <f t="shared" si="135"/>
        <v>0</v>
      </c>
      <c r="E1779" s="11">
        <f t="shared" si="136"/>
        <v>0</v>
      </c>
      <c r="F1779" s="11">
        <f t="shared" si="137"/>
        <v>0</v>
      </c>
      <c r="G1779" s="11">
        <f t="shared" si="138"/>
        <v>0</v>
      </c>
      <c r="H1779" s="11">
        <f t="shared" si="139"/>
        <v>0</v>
      </c>
      <c r="I1779">
        <v>0</v>
      </c>
      <c r="J1779">
        <v>0</v>
      </c>
      <c r="K1779">
        <v>0</v>
      </c>
      <c r="L1779">
        <v>0</v>
      </c>
    </row>
    <row r="1780" spans="1:12">
      <c r="A1780" t="s">
        <v>18</v>
      </c>
      <c r="B1780" s="1">
        <v>43877</v>
      </c>
      <c r="C1780">
        <v>0</v>
      </c>
      <c r="D1780" s="11">
        <f t="shared" si="135"/>
        <v>0</v>
      </c>
      <c r="E1780" s="11">
        <f t="shared" si="136"/>
        <v>0</v>
      </c>
      <c r="F1780" s="11">
        <f t="shared" si="137"/>
        <v>0</v>
      </c>
      <c r="G1780" s="11">
        <f t="shared" si="138"/>
        <v>0</v>
      </c>
      <c r="H1780" s="11">
        <f t="shared" si="139"/>
        <v>0</v>
      </c>
      <c r="I1780">
        <v>0</v>
      </c>
      <c r="J1780">
        <v>0</v>
      </c>
      <c r="K1780">
        <v>0</v>
      </c>
      <c r="L1780">
        <v>0</v>
      </c>
    </row>
    <row r="1781" spans="1:12">
      <c r="A1781" t="s">
        <v>18</v>
      </c>
      <c r="B1781" s="1">
        <v>43876</v>
      </c>
      <c r="C1781">
        <v>0</v>
      </c>
      <c r="D1781" s="11">
        <f t="shared" si="135"/>
        <v>0</v>
      </c>
      <c r="E1781" s="11">
        <f t="shared" si="136"/>
        <v>0</v>
      </c>
      <c r="F1781" s="11">
        <f t="shared" si="137"/>
        <v>0</v>
      </c>
      <c r="G1781" s="11">
        <f t="shared" si="138"/>
        <v>0</v>
      </c>
      <c r="H1781" s="11">
        <f t="shared" si="139"/>
        <v>0</v>
      </c>
      <c r="I1781">
        <v>0</v>
      </c>
      <c r="J1781">
        <v>0</v>
      </c>
      <c r="K1781">
        <v>0</v>
      </c>
      <c r="L1781">
        <v>0</v>
      </c>
    </row>
    <row r="1782" spans="1:12">
      <c r="A1782" t="s">
        <v>18</v>
      </c>
      <c r="B1782" s="1">
        <v>43875</v>
      </c>
      <c r="C1782">
        <v>0</v>
      </c>
      <c r="D1782" s="11">
        <f t="shared" si="135"/>
        <v>0</v>
      </c>
      <c r="E1782" s="11">
        <f t="shared" si="136"/>
        <v>0</v>
      </c>
      <c r="F1782" s="11">
        <f t="shared" si="137"/>
        <v>0</v>
      </c>
      <c r="G1782" s="11">
        <f t="shared" si="138"/>
        <v>0</v>
      </c>
      <c r="H1782" s="11">
        <f t="shared" si="139"/>
        <v>0</v>
      </c>
      <c r="I1782">
        <v>0</v>
      </c>
      <c r="J1782">
        <v>0</v>
      </c>
      <c r="K1782">
        <v>0</v>
      </c>
      <c r="L1782">
        <v>0</v>
      </c>
    </row>
    <row r="1783" spans="1:12">
      <c r="A1783" t="s">
        <v>18</v>
      </c>
      <c r="B1783" s="1">
        <v>43874</v>
      </c>
      <c r="C1783">
        <v>0</v>
      </c>
      <c r="D1783" s="11">
        <f t="shared" si="135"/>
        <v>0</v>
      </c>
      <c r="E1783" s="11">
        <f t="shared" si="136"/>
        <v>0</v>
      </c>
      <c r="F1783" s="11">
        <f t="shared" si="137"/>
        <v>0</v>
      </c>
      <c r="G1783" s="11">
        <f t="shared" si="138"/>
        <v>0</v>
      </c>
      <c r="H1783" s="11">
        <f t="shared" si="139"/>
        <v>0</v>
      </c>
      <c r="I1783">
        <v>0</v>
      </c>
      <c r="J1783">
        <v>0</v>
      </c>
      <c r="K1783">
        <v>0</v>
      </c>
      <c r="L1783">
        <v>0</v>
      </c>
    </row>
    <row r="1784" spans="1:12">
      <c r="A1784" t="s">
        <v>19</v>
      </c>
      <c r="B1784" s="1">
        <v>43972</v>
      </c>
      <c r="C1784">
        <v>1237</v>
      </c>
      <c r="D1784" s="11">
        <f t="shared" si="135"/>
        <v>1000.4619896469621</v>
      </c>
      <c r="E1784" s="11">
        <f t="shared" si="136"/>
        <v>232.95073107175602</v>
      </c>
      <c r="F1784" s="11">
        <f t="shared" si="137"/>
        <v>843.81785360928427</v>
      </c>
      <c r="G1784" s="11">
        <f t="shared" si="138"/>
        <v>804.14651344748177</v>
      </c>
      <c r="H1784" s="11">
        <f t="shared" si="139"/>
        <v>1007.3989672676079</v>
      </c>
      <c r="I1784">
        <v>501.90000000000003</v>
      </c>
      <c r="J1784">
        <v>0</v>
      </c>
      <c r="K1784">
        <v>5072</v>
      </c>
      <c r="L1784">
        <v>0</v>
      </c>
    </row>
    <row r="1785" spans="1:12">
      <c r="A1785" t="s">
        <v>19</v>
      </c>
      <c r="B1785" s="1">
        <v>43971</v>
      </c>
      <c r="C1785">
        <v>1237</v>
      </c>
      <c r="D1785" s="11">
        <f t="shared" si="135"/>
        <v>1000.4619896469621</v>
      </c>
      <c r="E1785" s="11">
        <f t="shared" si="136"/>
        <v>232.95073107175602</v>
      </c>
      <c r="F1785" s="11">
        <f t="shared" si="137"/>
        <v>843.81785360928427</v>
      </c>
      <c r="G1785" s="11">
        <f t="shared" si="138"/>
        <v>804.14651344748177</v>
      </c>
      <c r="H1785" s="11">
        <f t="shared" si="139"/>
        <v>1007.3989672676079</v>
      </c>
      <c r="I1785">
        <v>501.90000000000003</v>
      </c>
      <c r="J1785">
        <v>12</v>
      </c>
      <c r="K1785">
        <v>5072</v>
      </c>
      <c r="L1785">
        <v>0</v>
      </c>
    </row>
    <row r="1786" spans="1:12">
      <c r="A1786" t="s">
        <v>19</v>
      </c>
      <c r="B1786" s="1">
        <v>43970</v>
      </c>
      <c r="C1786">
        <v>1237</v>
      </c>
      <c r="D1786" s="11">
        <f t="shared" si="135"/>
        <v>1000.226973910611</v>
      </c>
      <c r="E1786" s="11">
        <f t="shared" si="136"/>
        <v>232.89600926506779</v>
      </c>
      <c r="F1786" s="11">
        <f t="shared" si="137"/>
        <v>843.61963471015122</v>
      </c>
      <c r="G1786" s="11">
        <f t="shared" si="138"/>
        <v>803.95761363224858</v>
      </c>
      <c r="H1786" s="11">
        <f t="shared" si="139"/>
        <v>1007.1623219851865</v>
      </c>
      <c r="I1786">
        <v>501.90000000000003</v>
      </c>
      <c r="J1786">
        <v>58</v>
      </c>
      <c r="K1786">
        <v>5060</v>
      </c>
      <c r="L1786">
        <v>4</v>
      </c>
    </row>
    <row r="1787" spans="1:12">
      <c r="A1787" t="s">
        <v>19</v>
      </c>
      <c r="B1787" s="1">
        <v>43969</v>
      </c>
      <c r="C1787">
        <v>1233</v>
      </c>
      <c r="D1787" s="11">
        <f t="shared" si="135"/>
        <v>994.74327339575018</v>
      </c>
      <c r="E1787" s="11">
        <f t="shared" si="136"/>
        <v>231.61916710900931</v>
      </c>
      <c r="F1787" s="11">
        <f t="shared" si="137"/>
        <v>838.99452706371392</v>
      </c>
      <c r="G1787" s="11">
        <f t="shared" si="138"/>
        <v>799.54995127680866</v>
      </c>
      <c r="H1787" s="11">
        <f t="shared" si="139"/>
        <v>1001.6405987286888</v>
      </c>
      <c r="I1787">
        <v>500.3</v>
      </c>
      <c r="J1787">
        <v>97</v>
      </c>
      <c r="K1787">
        <v>5002</v>
      </c>
      <c r="L1787">
        <v>11</v>
      </c>
    </row>
    <row r="1788" spans="1:12">
      <c r="A1788" t="s">
        <v>19</v>
      </c>
      <c r="B1788" s="1">
        <v>43968</v>
      </c>
      <c r="C1788">
        <v>1222</v>
      </c>
      <c r="D1788" s="11">
        <f t="shared" si="135"/>
        <v>983.07082515697505</v>
      </c>
      <c r="E1788" s="11">
        <f t="shared" si="136"/>
        <v>228.90131737682768</v>
      </c>
      <c r="F1788" s="11">
        <f t="shared" si="137"/>
        <v>829.14965507344039</v>
      </c>
      <c r="G1788" s="11">
        <f t="shared" si="138"/>
        <v>790.16792712022925</v>
      </c>
      <c r="H1788" s="11">
        <f t="shared" si="139"/>
        <v>989.88721636842934</v>
      </c>
      <c r="I1788">
        <v>495.8</v>
      </c>
      <c r="J1788">
        <v>60</v>
      </c>
      <c r="K1788">
        <v>4905</v>
      </c>
      <c r="L1788">
        <v>3</v>
      </c>
    </row>
    <row r="1789" spans="1:12">
      <c r="A1789" t="s">
        <v>19</v>
      </c>
      <c r="B1789" s="1">
        <v>43967</v>
      </c>
      <c r="C1789">
        <v>1219</v>
      </c>
      <c r="D1789" s="11">
        <f t="shared" si="135"/>
        <v>974.37524291198145</v>
      </c>
      <c r="E1789" s="11">
        <f t="shared" si="136"/>
        <v>226.87661052936352</v>
      </c>
      <c r="F1789" s="11">
        <f t="shared" si="137"/>
        <v>821.81555580551856</v>
      </c>
      <c r="G1789" s="11">
        <f t="shared" si="138"/>
        <v>783.17863395660311</v>
      </c>
      <c r="H1789" s="11">
        <f t="shared" si="139"/>
        <v>981.13134091884001</v>
      </c>
      <c r="I1789">
        <v>494.6</v>
      </c>
      <c r="J1789">
        <v>42</v>
      </c>
      <c r="K1789">
        <v>4845</v>
      </c>
      <c r="L1789">
        <v>1</v>
      </c>
    </row>
    <row r="1790" spans="1:12">
      <c r="A1790" t="s">
        <v>19</v>
      </c>
      <c r="B1790" s="1">
        <v>43966</v>
      </c>
      <c r="C1790">
        <v>1218</v>
      </c>
      <c r="D1790" s="11">
        <f t="shared" si="135"/>
        <v>962.1544246217203</v>
      </c>
      <c r="E1790" s="11">
        <f t="shared" si="136"/>
        <v>224.03107658157603</v>
      </c>
      <c r="F1790" s="11">
        <f t="shared" si="137"/>
        <v>811.50817305060127</v>
      </c>
      <c r="G1790" s="11">
        <f t="shared" si="138"/>
        <v>773.35584356447976</v>
      </c>
      <c r="H1790" s="11">
        <f t="shared" si="139"/>
        <v>968.8257862329308</v>
      </c>
      <c r="I1790">
        <v>494.20000000000005</v>
      </c>
      <c r="J1790">
        <v>188</v>
      </c>
      <c r="K1790">
        <v>4803</v>
      </c>
      <c r="L1790">
        <v>5</v>
      </c>
    </row>
    <row r="1791" spans="1:12">
      <c r="A1791" t="s">
        <v>19</v>
      </c>
      <c r="B1791" s="1">
        <v>43965</v>
      </c>
      <c r="C1791">
        <v>1213</v>
      </c>
      <c r="D1791" s="11">
        <f t="shared" si="135"/>
        <v>948.60185049213567</v>
      </c>
      <c r="E1791" s="11">
        <f t="shared" si="136"/>
        <v>220.87545239588863</v>
      </c>
      <c r="F1791" s="11">
        <f t="shared" si="137"/>
        <v>800.07754986726354</v>
      </c>
      <c r="G1791" s="11">
        <f t="shared" si="138"/>
        <v>762.46262088603521</v>
      </c>
      <c r="H1791" s="11">
        <f t="shared" si="139"/>
        <v>955.17924161330075</v>
      </c>
      <c r="I1791">
        <v>492.20000000000005</v>
      </c>
      <c r="J1791">
        <v>149</v>
      </c>
      <c r="K1791">
        <v>4615</v>
      </c>
      <c r="L1791">
        <v>3</v>
      </c>
    </row>
    <row r="1792" spans="1:12">
      <c r="A1792" t="s">
        <v>19</v>
      </c>
      <c r="B1792" s="1">
        <v>43964</v>
      </c>
      <c r="C1792">
        <v>1210</v>
      </c>
      <c r="D1792" s="11">
        <f t="shared" si="135"/>
        <v>939.20122103808865</v>
      </c>
      <c r="E1792" s="11">
        <f t="shared" si="136"/>
        <v>218.68658012835979</v>
      </c>
      <c r="F1792" s="11">
        <f t="shared" si="137"/>
        <v>792.14879390194255</v>
      </c>
      <c r="G1792" s="11">
        <f t="shared" si="138"/>
        <v>754.90662827670963</v>
      </c>
      <c r="H1792" s="11">
        <f t="shared" si="139"/>
        <v>945.71343031644744</v>
      </c>
      <c r="I1792">
        <v>490.90000000000003</v>
      </c>
      <c r="J1792">
        <v>165</v>
      </c>
      <c r="K1792">
        <v>4466</v>
      </c>
      <c r="L1792">
        <v>6</v>
      </c>
    </row>
    <row r="1793" spans="1:12">
      <c r="A1793" t="s">
        <v>19</v>
      </c>
      <c r="B1793" s="1">
        <v>43963</v>
      </c>
      <c r="C1793">
        <v>1204</v>
      </c>
      <c r="D1793" s="11">
        <f t="shared" si="135"/>
        <v>928.39049716593445</v>
      </c>
      <c r="E1793" s="11">
        <f t="shared" si="136"/>
        <v>216.16937702070163</v>
      </c>
      <c r="F1793" s="11">
        <f t="shared" si="137"/>
        <v>783.03072454182347</v>
      </c>
      <c r="G1793" s="11">
        <f t="shared" si="138"/>
        <v>746.21723677598516</v>
      </c>
      <c r="H1793" s="11">
        <f t="shared" si="139"/>
        <v>934.82774732506618</v>
      </c>
      <c r="I1793">
        <v>488.5</v>
      </c>
      <c r="J1793">
        <v>92</v>
      </c>
      <c r="K1793">
        <v>4301</v>
      </c>
      <c r="L1793">
        <v>3</v>
      </c>
    </row>
    <row r="1794" spans="1:12">
      <c r="A1794" t="s">
        <v>19</v>
      </c>
      <c r="B1794" s="1">
        <v>43962</v>
      </c>
      <c r="C1794">
        <v>1201</v>
      </c>
      <c r="D1794" s="11">
        <f t="shared" ref="D1794:D1857" si="140">SUMIFS(CasesHB,HB,"Wales",SpecDate,B1794)*SUMIFS(Pop,Area,A1794)</f>
        <v>917.65811187256395</v>
      </c>
      <c r="E1794" s="11">
        <f t="shared" ref="E1794:E1857" si="141">SUMIFS(CasesHB,HB,"Wales",SpecDate,B1794)*SUMIFS(AreaKm2,Area,A1794)</f>
        <v>213.67041451527288</v>
      </c>
      <c r="F1794" s="11">
        <f t="shared" ref="F1794:F1857" si="142">SUMIFS(CasesHB,HB,"Wales",SpecDate,B1794)*SUMIFS(PopKm2,Area,A1794)</f>
        <v>773.97872814808204</v>
      </c>
      <c r="G1794" s="11">
        <f t="shared" ref="G1794:G1857" si="143">SUMIFS(CasesHB,HB,"Wales",SpecDate,B1794)*SUMIFS(PopKm2SRT,Area,A1794)</f>
        <v>737.59081188033838</v>
      </c>
      <c r="H1794" s="11">
        <f t="shared" ref="H1794:H1857" si="144">SUMIFS(CasesHB,HB,"Wales",SpecDate,B1794)*SUMIFS(PopSRTKm2,Area,A1794)</f>
        <v>924.02094609449205</v>
      </c>
      <c r="I1794">
        <v>487.3</v>
      </c>
      <c r="J1794">
        <v>206</v>
      </c>
      <c r="K1794">
        <v>4209</v>
      </c>
      <c r="L1794">
        <v>10</v>
      </c>
    </row>
    <row r="1795" spans="1:12">
      <c r="A1795" t="s">
        <v>19</v>
      </c>
      <c r="B1795" s="1">
        <v>43961</v>
      </c>
      <c r="C1795">
        <v>1191</v>
      </c>
      <c r="D1795" s="11">
        <f t="shared" si="140"/>
        <v>904.34055347933065</v>
      </c>
      <c r="E1795" s="11">
        <f t="shared" si="141"/>
        <v>210.56951213627372</v>
      </c>
      <c r="F1795" s="11">
        <f t="shared" si="142"/>
        <v>762.74632386387725</v>
      </c>
      <c r="G1795" s="11">
        <f t="shared" si="143"/>
        <v>726.88648901712702</v>
      </c>
      <c r="H1795" s="11">
        <f t="shared" si="144"/>
        <v>910.61104675728325</v>
      </c>
      <c r="I1795">
        <v>483.20000000000005</v>
      </c>
      <c r="J1795">
        <v>150</v>
      </c>
      <c r="K1795">
        <v>4003</v>
      </c>
      <c r="L1795">
        <v>14</v>
      </c>
    </row>
    <row r="1796" spans="1:12">
      <c r="A1796" t="s">
        <v>19</v>
      </c>
      <c r="B1796" s="1">
        <v>43960</v>
      </c>
      <c r="C1796">
        <v>1177</v>
      </c>
      <c r="D1796" s="11">
        <f t="shared" si="140"/>
        <v>896.5850341797418</v>
      </c>
      <c r="E1796" s="11">
        <f t="shared" si="141"/>
        <v>208.76369251556241</v>
      </c>
      <c r="F1796" s="11">
        <f t="shared" si="142"/>
        <v>756.20510019248752</v>
      </c>
      <c r="G1796" s="11">
        <f t="shared" si="143"/>
        <v>720.65279511443339</v>
      </c>
      <c r="H1796" s="11">
        <f t="shared" si="144"/>
        <v>902.80175243737938</v>
      </c>
      <c r="I1796">
        <v>477.6</v>
      </c>
      <c r="J1796">
        <v>81</v>
      </c>
      <c r="K1796">
        <v>3853</v>
      </c>
      <c r="L1796">
        <v>10</v>
      </c>
    </row>
    <row r="1797" spans="1:12">
      <c r="A1797" t="s">
        <v>19</v>
      </c>
      <c r="B1797" s="1">
        <v>43959</v>
      </c>
      <c r="C1797">
        <v>1167</v>
      </c>
      <c r="D1797" s="11">
        <f t="shared" si="140"/>
        <v>886.87105041055975</v>
      </c>
      <c r="E1797" s="11">
        <f t="shared" si="141"/>
        <v>206.50185783911596</v>
      </c>
      <c r="F1797" s="11">
        <f t="shared" si="142"/>
        <v>748.01205236165583</v>
      </c>
      <c r="G1797" s="11">
        <f t="shared" si="143"/>
        <v>712.84493608479681</v>
      </c>
      <c r="H1797" s="11">
        <f t="shared" si="144"/>
        <v>893.02041409729759</v>
      </c>
      <c r="I1797">
        <v>473.5</v>
      </c>
      <c r="J1797">
        <v>57</v>
      </c>
      <c r="K1797">
        <v>3772</v>
      </c>
      <c r="L1797">
        <v>3</v>
      </c>
    </row>
    <row r="1798" spans="1:12">
      <c r="A1798" t="s">
        <v>19</v>
      </c>
      <c r="B1798" s="1">
        <v>43958</v>
      </c>
      <c r="C1798">
        <v>1164</v>
      </c>
      <c r="D1798" s="11">
        <f t="shared" si="140"/>
        <v>879.03719253218719</v>
      </c>
      <c r="E1798" s="11">
        <f t="shared" si="141"/>
        <v>204.67779761617527</v>
      </c>
      <c r="F1798" s="11">
        <f t="shared" si="142"/>
        <v>741.40475572388834</v>
      </c>
      <c r="G1798" s="11">
        <f t="shared" si="143"/>
        <v>706.54827557702549</v>
      </c>
      <c r="H1798" s="11">
        <f t="shared" si="144"/>
        <v>885.1322380165866</v>
      </c>
      <c r="I1798">
        <v>472.3</v>
      </c>
      <c r="J1798">
        <v>80</v>
      </c>
      <c r="K1798">
        <v>3715</v>
      </c>
      <c r="L1798">
        <v>8</v>
      </c>
    </row>
    <row r="1799" spans="1:12">
      <c r="A1799" t="s">
        <v>19</v>
      </c>
      <c r="B1799" s="1">
        <v>43957</v>
      </c>
      <c r="C1799">
        <v>1156</v>
      </c>
      <c r="D1799" s="11">
        <f t="shared" si="140"/>
        <v>866.1113270328724</v>
      </c>
      <c r="E1799" s="11">
        <f t="shared" si="141"/>
        <v>201.66809824832313</v>
      </c>
      <c r="F1799" s="11">
        <f t="shared" si="142"/>
        <v>730.50271627157201</v>
      </c>
      <c r="G1799" s="11">
        <f t="shared" si="143"/>
        <v>696.1587857392027</v>
      </c>
      <c r="H1799" s="11">
        <f t="shared" si="144"/>
        <v>872.11674748341341</v>
      </c>
      <c r="I1799">
        <v>469</v>
      </c>
      <c r="J1799">
        <v>88</v>
      </c>
      <c r="K1799">
        <v>3635</v>
      </c>
      <c r="L1799">
        <v>6</v>
      </c>
    </row>
    <row r="1800" spans="1:12">
      <c r="A1800" t="s">
        <v>19</v>
      </c>
      <c r="B1800" s="1">
        <v>43956</v>
      </c>
      <c r="C1800">
        <v>1150</v>
      </c>
      <c r="D1800" s="11">
        <f t="shared" si="140"/>
        <v>853.18546153355771</v>
      </c>
      <c r="E1800" s="11">
        <f t="shared" si="141"/>
        <v>198.65839888047097</v>
      </c>
      <c r="F1800" s="11">
        <f t="shared" si="142"/>
        <v>719.60067681925568</v>
      </c>
      <c r="G1800" s="11">
        <f t="shared" si="143"/>
        <v>685.76929590138002</v>
      </c>
      <c r="H1800" s="11">
        <f t="shared" si="144"/>
        <v>859.1012569502401</v>
      </c>
      <c r="I1800">
        <v>466.6</v>
      </c>
      <c r="J1800">
        <v>94</v>
      </c>
      <c r="K1800">
        <v>3547</v>
      </c>
      <c r="L1800">
        <v>11</v>
      </c>
    </row>
    <row r="1801" spans="1:12">
      <c r="A1801" t="s">
        <v>19</v>
      </c>
      <c r="B1801" s="1">
        <v>43955</v>
      </c>
      <c r="C1801">
        <v>1139</v>
      </c>
      <c r="D1801" s="11">
        <f t="shared" si="140"/>
        <v>840.72962750694523</v>
      </c>
      <c r="E1801" s="11">
        <f t="shared" si="141"/>
        <v>195.75814312599528</v>
      </c>
      <c r="F1801" s="11">
        <f t="shared" si="142"/>
        <v>709.09507516520546</v>
      </c>
      <c r="G1801" s="11">
        <f t="shared" si="143"/>
        <v>675.75760569402348</v>
      </c>
      <c r="H1801" s="11">
        <f t="shared" si="144"/>
        <v>846.55905698190952</v>
      </c>
      <c r="I1801">
        <v>462.1</v>
      </c>
      <c r="J1801">
        <v>73</v>
      </c>
      <c r="K1801">
        <v>3453</v>
      </c>
      <c r="L1801">
        <v>12</v>
      </c>
    </row>
    <row r="1802" spans="1:12">
      <c r="A1802" t="s">
        <v>19</v>
      </c>
      <c r="B1802" s="1">
        <v>43954</v>
      </c>
      <c r="C1802">
        <v>1127</v>
      </c>
      <c r="D1802" s="11">
        <f t="shared" si="140"/>
        <v>830.70228942262838</v>
      </c>
      <c r="E1802" s="11">
        <f t="shared" si="141"/>
        <v>193.42334604063117</v>
      </c>
      <c r="F1802" s="11">
        <f t="shared" si="142"/>
        <v>700.63773546886307</v>
      </c>
      <c r="G1802" s="11">
        <f t="shared" si="143"/>
        <v>667.69788024407615</v>
      </c>
      <c r="H1802" s="11">
        <f t="shared" si="144"/>
        <v>836.46219159859947</v>
      </c>
      <c r="I1802">
        <v>457.3</v>
      </c>
      <c r="J1802">
        <v>35</v>
      </c>
      <c r="K1802">
        <v>3380</v>
      </c>
      <c r="L1802">
        <v>5</v>
      </c>
    </row>
    <row r="1803" spans="1:12">
      <c r="A1803" t="s">
        <v>19</v>
      </c>
      <c r="B1803" s="1">
        <v>43953</v>
      </c>
      <c r="C1803">
        <v>1122</v>
      </c>
      <c r="D1803" s="11">
        <f t="shared" si="140"/>
        <v>823.33846301695814</v>
      </c>
      <c r="E1803" s="11">
        <f t="shared" si="141"/>
        <v>191.70872943106693</v>
      </c>
      <c r="F1803" s="11">
        <f t="shared" si="142"/>
        <v>694.42687662936157</v>
      </c>
      <c r="G1803" s="11">
        <f t="shared" si="143"/>
        <v>661.77901936677108</v>
      </c>
      <c r="H1803" s="11">
        <f t="shared" si="144"/>
        <v>829.0473060827311</v>
      </c>
      <c r="I1803">
        <v>455.20000000000005</v>
      </c>
      <c r="J1803">
        <v>67</v>
      </c>
      <c r="K1803">
        <v>3345</v>
      </c>
      <c r="L1803">
        <v>9</v>
      </c>
    </row>
    <row r="1804" spans="1:12">
      <c r="A1804" t="s">
        <v>19</v>
      </c>
      <c r="B1804" s="1">
        <v>43952</v>
      </c>
      <c r="C1804">
        <v>1113</v>
      </c>
      <c r="D1804" s="11">
        <f t="shared" si="140"/>
        <v>810.25592036007595</v>
      </c>
      <c r="E1804" s="11">
        <f t="shared" si="141"/>
        <v>188.66254885875597</v>
      </c>
      <c r="F1804" s="11">
        <f t="shared" si="142"/>
        <v>683.39269124428995</v>
      </c>
      <c r="G1804" s="11">
        <f t="shared" si="143"/>
        <v>651.26359631879291</v>
      </c>
      <c r="H1804" s="11">
        <f t="shared" si="144"/>
        <v>815.87405202794355</v>
      </c>
      <c r="I1804">
        <v>451.6</v>
      </c>
      <c r="J1804">
        <v>83</v>
      </c>
      <c r="K1804">
        <v>3278</v>
      </c>
      <c r="L1804">
        <v>13</v>
      </c>
    </row>
    <row r="1805" spans="1:12">
      <c r="A1805" t="s">
        <v>19</v>
      </c>
      <c r="B1805" s="1">
        <v>43951</v>
      </c>
      <c r="C1805">
        <v>1100</v>
      </c>
      <c r="D1805" s="11">
        <f t="shared" si="140"/>
        <v>797.87842491224728</v>
      </c>
      <c r="E1805" s="11">
        <f t="shared" si="141"/>
        <v>185.78053370650969</v>
      </c>
      <c r="F1805" s="11">
        <f t="shared" si="142"/>
        <v>672.95316255661737</v>
      </c>
      <c r="G1805" s="11">
        <f t="shared" si="143"/>
        <v>641.31487271651406</v>
      </c>
      <c r="H1805" s="11">
        <f t="shared" si="144"/>
        <v>803.41073382042009</v>
      </c>
      <c r="I1805">
        <v>446.3</v>
      </c>
      <c r="J1805">
        <v>86</v>
      </c>
      <c r="K1805">
        <v>3195</v>
      </c>
      <c r="L1805">
        <v>15</v>
      </c>
    </row>
    <row r="1806" spans="1:12">
      <c r="A1806" t="s">
        <v>19</v>
      </c>
      <c r="B1806" s="1">
        <v>43950</v>
      </c>
      <c r="C1806">
        <v>1085</v>
      </c>
      <c r="D1806" s="11">
        <f t="shared" si="140"/>
        <v>782.83741778577189</v>
      </c>
      <c r="E1806" s="11">
        <f t="shared" si="141"/>
        <v>182.27833807846355</v>
      </c>
      <c r="F1806" s="11">
        <f t="shared" si="142"/>
        <v>660.26715301210379</v>
      </c>
      <c r="G1806" s="11">
        <f t="shared" si="143"/>
        <v>629.22528454159306</v>
      </c>
      <c r="H1806" s="11">
        <f t="shared" si="144"/>
        <v>788.26543574545497</v>
      </c>
      <c r="I1806">
        <v>440.20000000000005</v>
      </c>
      <c r="J1806">
        <v>122</v>
      </c>
      <c r="K1806">
        <v>3109</v>
      </c>
      <c r="L1806">
        <v>28</v>
      </c>
    </row>
    <row r="1807" spans="1:12">
      <c r="A1807" t="s">
        <v>19</v>
      </c>
      <c r="B1807" s="1">
        <v>43949</v>
      </c>
      <c r="C1807">
        <v>1057</v>
      </c>
      <c r="D1807" s="11">
        <f t="shared" si="140"/>
        <v>770.06822944402461</v>
      </c>
      <c r="E1807" s="11">
        <f t="shared" si="141"/>
        <v>179.30511991507021</v>
      </c>
      <c r="F1807" s="11">
        <f t="shared" si="142"/>
        <v>649.49725949254275</v>
      </c>
      <c r="G1807" s="11">
        <f t="shared" si="143"/>
        <v>618.96172791392576</v>
      </c>
      <c r="H1807" s="11">
        <f t="shared" si="144"/>
        <v>775.4077087338959</v>
      </c>
      <c r="I1807">
        <v>428.90000000000003</v>
      </c>
      <c r="J1807">
        <v>89</v>
      </c>
      <c r="K1807">
        <v>2987</v>
      </c>
      <c r="L1807">
        <v>17</v>
      </c>
    </row>
    <row r="1808" spans="1:12">
      <c r="A1808" t="s">
        <v>19</v>
      </c>
      <c r="B1808" s="1">
        <v>43948</v>
      </c>
      <c r="C1808">
        <v>1040</v>
      </c>
      <c r="D1808" s="11">
        <f t="shared" si="140"/>
        <v>758.63079694160058</v>
      </c>
      <c r="E1808" s="11">
        <f t="shared" si="141"/>
        <v>176.64199198957681</v>
      </c>
      <c r="F1808" s="11">
        <f t="shared" si="142"/>
        <v>639.85060640140227</v>
      </c>
      <c r="G1808" s="11">
        <f t="shared" si="143"/>
        <v>609.76860357257954</v>
      </c>
      <c r="H1808" s="11">
        <f t="shared" si="144"/>
        <v>763.89097165605779</v>
      </c>
      <c r="I1808">
        <v>422</v>
      </c>
      <c r="J1808">
        <v>74</v>
      </c>
      <c r="K1808">
        <v>2898</v>
      </c>
      <c r="L1808">
        <v>13</v>
      </c>
    </row>
    <row r="1809" spans="1:12">
      <c r="A1809" t="s">
        <v>19</v>
      </c>
      <c r="B1809" s="1">
        <v>43947</v>
      </c>
      <c r="C1809">
        <v>1027</v>
      </c>
      <c r="D1809" s="11">
        <f t="shared" si="140"/>
        <v>745.7832700210696</v>
      </c>
      <c r="E1809" s="11">
        <f t="shared" si="141"/>
        <v>173.65053322395406</v>
      </c>
      <c r="F1809" s="11">
        <f t="shared" si="142"/>
        <v>629.01463991546359</v>
      </c>
      <c r="G1809" s="11">
        <f t="shared" si="143"/>
        <v>599.44208033983443</v>
      </c>
      <c r="H1809" s="11">
        <f t="shared" si="144"/>
        <v>750.95436288369172</v>
      </c>
      <c r="I1809">
        <v>416.70000000000005</v>
      </c>
      <c r="J1809">
        <v>54</v>
      </c>
      <c r="K1809">
        <v>2824</v>
      </c>
      <c r="L1809">
        <v>14</v>
      </c>
    </row>
    <row r="1810" spans="1:12">
      <c r="A1810" t="s">
        <v>19</v>
      </c>
      <c r="B1810" s="1">
        <v>43946</v>
      </c>
      <c r="C1810">
        <v>1013</v>
      </c>
      <c r="D1810" s="11">
        <f t="shared" si="140"/>
        <v>736.46097914580628</v>
      </c>
      <c r="E1810" s="11">
        <f t="shared" si="141"/>
        <v>171.47990155865463</v>
      </c>
      <c r="F1810" s="11">
        <f t="shared" si="142"/>
        <v>621.15195691652036</v>
      </c>
      <c r="G1810" s="11">
        <f t="shared" si="143"/>
        <v>591.94905433558654</v>
      </c>
      <c r="H1810" s="11">
        <f t="shared" si="144"/>
        <v>741.56743334764553</v>
      </c>
      <c r="I1810">
        <v>411</v>
      </c>
      <c r="J1810">
        <v>51</v>
      </c>
      <c r="K1810">
        <v>2770</v>
      </c>
      <c r="L1810">
        <v>9</v>
      </c>
    </row>
    <row r="1811" spans="1:12">
      <c r="A1811" t="s">
        <v>19</v>
      </c>
      <c r="B1811" s="1">
        <v>43945</v>
      </c>
      <c r="C1811">
        <v>1004</v>
      </c>
      <c r="D1811" s="11">
        <f t="shared" si="140"/>
        <v>725.88527101000329</v>
      </c>
      <c r="E1811" s="11">
        <f t="shared" si="141"/>
        <v>169.01742025768471</v>
      </c>
      <c r="F1811" s="11">
        <f t="shared" si="142"/>
        <v>612.23210645553422</v>
      </c>
      <c r="G1811" s="11">
        <f t="shared" si="143"/>
        <v>583.44856265009514</v>
      </c>
      <c r="H1811" s="11">
        <f t="shared" si="144"/>
        <v>730.91839563868564</v>
      </c>
      <c r="I1811">
        <v>407.40000000000003</v>
      </c>
      <c r="J1811">
        <v>138</v>
      </c>
      <c r="K1811">
        <v>2719</v>
      </c>
      <c r="L1811">
        <v>34</v>
      </c>
    </row>
    <row r="1812" spans="1:12">
      <c r="A1812" t="s">
        <v>19</v>
      </c>
      <c r="B1812" s="1">
        <v>43944</v>
      </c>
      <c r="C1812">
        <v>970</v>
      </c>
      <c r="D1812" s="11">
        <f t="shared" si="140"/>
        <v>709.66918520177205</v>
      </c>
      <c r="E1812" s="11">
        <f t="shared" si="141"/>
        <v>165.24161559619748</v>
      </c>
      <c r="F1812" s="11">
        <f t="shared" si="142"/>
        <v>598.5550024153556</v>
      </c>
      <c r="G1812" s="11">
        <f t="shared" si="143"/>
        <v>570.41447539900844</v>
      </c>
      <c r="H1812" s="11">
        <f t="shared" si="144"/>
        <v>714.58987115161381</v>
      </c>
      <c r="I1812">
        <v>393.6</v>
      </c>
      <c r="J1812">
        <v>154</v>
      </c>
      <c r="K1812">
        <v>2581</v>
      </c>
      <c r="L1812">
        <v>38</v>
      </c>
    </row>
    <row r="1813" spans="1:12">
      <c r="A1813" t="s">
        <v>19</v>
      </c>
      <c r="B1813" s="1">
        <v>43943</v>
      </c>
      <c r="C1813">
        <v>932</v>
      </c>
      <c r="D1813" s="11">
        <f t="shared" si="140"/>
        <v>694.15814660259434</v>
      </c>
      <c r="E1813" s="11">
        <f t="shared" si="141"/>
        <v>161.6299763547749</v>
      </c>
      <c r="F1813" s="11">
        <f t="shared" si="142"/>
        <v>585.47255507257591</v>
      </c>
      <c r="G1813" s="11">
        <f t="shared" si="143"/>
        <v>557.94708759362118</v>
      </c>
      <c r="H1813" s="11">
        <f t="shared" si="144"/>
        <v>698.97128251180584</v>
      </c>
      <c r="I1813">
        <v>378.1</v>
      </c>
      <c r="J1813">
        <v>96</v>
      </c>
      <c r="K1813">
        <v>2427</v>
      </c>
      <c r="L1813">
        <v>29</v>
      </c>
    </row>
    <row r="1814" spans="1:12">
      <c r="A1814" t="s">
        <v>19</v>
      </c>
      <c r="B1814" s="1">
        <v>43942</v>
      </c>
      <c r="C1814">
        <v>903</v>
      </c>
      <c r="D1814" s="11">
        <f t="shared" si="140"/>
        <v>674.49516332787914</v>
      </c>
      <c r="E1814" s="11">
        <f t="shared" si="141"/>
        <v>157.05158519519375</v>
      </c>
      <c r="F1814" s="11">
        <f t="shared" si="142"/>
        <v>568.8882405117796</v>
      </c>
      <c r="G1814" s="11">
        <f t="shared" si="143"/>
        <v>542.14246971911496</v>
      </c>
      <c r="H1814" s="11">
        <f t="shared" si="144"/>
        <v>679.17196054922113</v>
      </c>
      <c r="I1814">
        <v>366.40000000000003</v>
      </c>
      <c r="J1814">
        <v>110</v>
      </c>
      <c r="K1814">
        <v>2331</v>
      </c>
      <c r="L1814">
        <v>33</v>
      </c>
    </row>
    <row r="1815" spans="1:12">
      <c r="A1815" t="s">
        <v>19</v>
      </c>
      <c r="B1815" s="1">
        <v>43941</v>
      </c>
      <c r="C1815">
        <v>870</v>
      </c>
      <c r="D1815" s="11">
        <f t="shared" si="140"/>
        <v>654.67550289559654</v>
      </c>
      <c r="E1815" s="11">
        <f t="shared" si="141"/>
        <v>152.43671283115378</v>
      </c>
      <c r="F1815" s="11">
        <f t="shared" si="142"/>
        <v>552.17178001822788</v>
      </c>
      <c r="G1815" s="11">
        <f t="shared" si="143"/>
        <v>526.21191863445347</v>
      </c>
      <c r="H1815" s="11">
        <f t="shared" si="144"/>
        <v>659.21487506502217</v>
      </c>
      <c r="I1815">
        <v>353</v>
      </c>
      <c r="J1815">
        <v>70</v>
      </c>
      <c r="K1815">
        <v>2221</v>
      </c>
      <c r="L1815">
        <v>16</v>
      </c>
    </row>
    <row r="1816" spans="1:12">
      <c r="A1816" t="s">
        <v>19</v>
      </c>
      <c r="B1816" s="1">
        <v>43940</v>
      </c>
      <c r="C1816">
        <v>854</v>
      </c>
      <c r="D1816" s="11">
        <f t="shared" si="140"/>
        <v>633.13239373007195</v>
      </c>
      <c r="E1816" s="11">
        <f t="shared" si="141"/>
        <v>147.42054721806687</v>
      </c>
      <c r="F1816" s="11">
        <f t="shared" si="142"/>
        <v>534.00171426436737</v>
      </c>
      <c r="G1816" s="11">
        <f t="shared" si="143"/>
        <v>508.89610223808216</v>
      </c>
      <c r="H1816" s="11">
        <f t="shared" si="144"/>
        <v>637.52239084306677</v>
      </c>
      <c r="I1816">
        <v>346.5</v>
      </c>
      <c r="J1816">
        <v>66</v>
      </c>
      <c r="K1816">
        <v>2151</v>
      </c>
      <c r="L1816">
        <v>27</v>
      </c>
    </row>
    <row r="1817" spans="1:12">
      <c r="A1817" t="s">
        <v>19</v>
      </c>
      <c r="B1817" s="1">
        <v>43939</v>
      </c>
      <c r="C1817">
        <v>827</v>
      </c>
      <c r="D1817" s="11">
        <f t="shared" si="140"/>
        <v>619.18812670656871</v>
      </c>
      <c r="E1817" s="11">
        <f t="shared" si="141"/>
        <v>144.17372002123244</v>
      </c>
      <c r="F1817" s="11">
        <f t="shared" si="142"/>
        <v>522.24072624914118</v>
      </c>
      <c r="G1817" s="11">
        <f t="shared" si="143"/>
        <v>497.68804653424911</v>
      </c>
      <c r="H1817" s="11">
        <f t="shared" si="144"/>
        <v>623.48143741940112</v>
      </c>
      <c r="I1817">
        <v>335.5</v>
      </c>
      <c r="J1817">
        <v>60</v>
      </c>
      <c r="K1817">
        <v>2085</v>
      </c>
      <c r="L1817">
        <v>26</v>
      </c>
    </row>
    <row r="1818" spans="1:12">
      <c r="A1818" t="s">
        <v>19</v>
      </c>
      <c r="B1818" s="1">
        <v>43938</v>
      </c>
      <c r="C1818">
        <v>801</v>
      </c>
      <c r="D1818" s="11">
        <f t="shared" si="140"/>
        <v>600.15185206212334</v>
      </c>
      <c r="E1818" s="11">
        <f t="shared" si="141"/>
        <v>139.74125367948656</v>
      </c>
      <c r="F1818" s="11">
        <f t="shared" si="142"/>
        <v>506.18499541936626</v>
      </c>
      <c r="G1818" s="11">
        <f t="shared" si="143"/>
        <v>482.3871615003647</v>
      </c>
      <c r="H1818" s="11">
        <f t="shared" si="144"/>
        <v>604.31316954327326</v>
      </c>
      <c r="I1818">
        <v>325</v>
      </c>
      <c r="J1818">
        <v>110</v>
      </c>
      <c r="K1818">
        <v>2025</v>
      </c>
      <c r="L1818">
        <v>37</v>
      </c>
    </row>
    <row r="1819" spans="1:12">
      <c r="A1819" t="s">
        <v>19</v>
      </c>
      <c r="B1819" s="1">
        <v>43937</v>
      </c>
      <c r="C1819">
        <v>764</v>
      </c>
      <c r="D1819" s="11">
        <f t="shared" si="140"/>
        <v>574.92682969376358</v>
      </c>
      <c r="E1819" s="11">
        <f t="shared" si="141"/>
        <v>133.86777976161753</v>
      </c>
      <c r="F1819" s="11">
        <f t="shared" si="142"/>
        <v>484.909500245755</v>
      </c>
      <c r="G1819" s="11">
        <f t="shared" si="143"/>
        <v>462.11191466534086</v>
      </c>
      <c r="H1819" s="11">
        <f t="shared" si="144"/>
        <v>578.91324256338373</v>
      </c>
      <c r="I1819">
        <v>310</v>
      </c>
      <c r="J1819">
        <v>87</v>
      </c>
      <c r="K1819">
        <v>1915</v>
      </c>
      <c r="L1819">
        <v>43</v>
      </c>
    </row>
    <row r="1820" spans="1:12">
      <c r="A1820" t="s">
        <v>19</v>
      </c>
      <c r="B1820" s="1">
        <v>43936</v>
      </c>
      <c r="C1820">
        <v>721</v>
      </c>
      <c r="D1820" s="11">
        <f t="shared" si="140"/>
        <v>546.8032799104061</v>
      </c>
      <c r="E1820" s="11">
        <f t="shared" si="141"/>
        <v>127.31940356126044</v>
      </c>
      <c r="F1820" s="11">
        <f t="shared" si="142"/>
        <v>461.18930531616974</v>
      </c>
      <c r="G1820" s="11">
        <f t="shared" si="143"/>
        <v>439.50690344244168</v>
      </c>
      <c r="H1820" s="11">
        <f t="shared" si="144"/>
        <v>550.59469043363106</v>
      </c>
      <c r="I1820">
        <v>292.5</v>
      </c>
      <c r="J1820">
        <v>108</v>
      </c>
      <c r="K1820">
        <v>1828</v>
      </c>
      <c r="L1820">
        <v>47</v>
      </c>
    </row>
    <row r="1821" spans="1:12">
      <c r="A1821" t="s">
        <v>19</v>
      </c>
      <c r="B1821" s="1">
        <v>43935</v>
      </c>
      <c r="C1821">
        <v>674</v>
      </c>
      <c r="D1821" s="11">
        <f t="shared" si="140"/>
        <v>518.99308444218343</v>
      </c>
      <c r="E1821" s="11">
        <f t="shared" si="141"/>
        <v>120.84398976982098</v>
      </c>
      <c r="F1821" s="11">
        <f t="shared" si="142"/>
        <v>437.73340225209523</v>
      </c>
      <c r="G1821" s="11">
        <f t="shared" si="143"/>
        <v>417.15375863985332</v>
      </c>
      <c r="H1821" s="11">
        <f t="shared" si="144"/>
        <v>522.59166534710687</v>
      </c>
      <c r="I1821">
        <v>273.5</v>
      </c>
      <c r="J1821">
        <v>53</v>
      </c>
      <c r="K1821">
        <v>1720</v>
      </c>
      <c r="L1821">
        <v>27</v>
      </c>
    </row>
    <row r="1822" spans="1:12">
      <c r="A1822" t="s">
        <v>19</v>
      </c>
      <c r="B1822" s="1">
        <v>43934</v>
      </c>
      <c r="C1822">
        <v>647</v>
      </c>
      <c r="D1822" s="11">
        <f t="shared" si="140"/>
        <v>494.70812501922842</v>
      </c>
      <c r="E1822" s="11">
        <f t="shared" si="141"/>
        <v>115.18940307870483</v>
      </c>
      <c r="F1822" s="11">
        <f t="shared" si="142"/>
        <v>417.25078267501607</v>
      </c>
      <c r="G1822" s="11">
        <f t="shared" si="143"/>
        <v>397.63411106576206</v>
      </c>
      <c r="H1822" s="11">
        <f t="shared" si="144"/>
        <v>498.13831949690262</v>
      </c>
      <c r="I1822">
        <v>262.5</v>
      </c>
      <c r="J1822">
        <v>65</v>
      </c>
      <c r="K1822">
        <v>1667</v>
      </c>
      <c r="L1822">
        <v>35</v>
      </c>
    </row>
    <row r="1823" spans="1:12">
      <c r="A1823" t="s">
        <v>19</v>
      </c>
      <c r="B1823" s="1">
        <v>43933</v>
      </c>
      <c r="C1823">
        <v>612</v>
      </c>
      <c r="D1823" s="11">
        <f t="shared" si="140"/>
        <v>473.79172448397361</v>
      </c>
      <c r="E1823" s="11">
        <f t="shared" si="141"/>
        <v>110.31916228345317</v>
      </c>
      <c r="F1823" s="11">
        <f t="shared" si="142"/>
        <v>399.6093006521769</v>
      </c>
      <c r="G1823" s="11">
        <f t="shared" si="143"/>
        <v>380.8220275100125</v>
      </c>
      <c r="H1823" s="11">
        <f t="shared" si="144"/>
        <v>477.07688936140414</v>
      </c>
      <c r="I1823">
        <v>248.3</v>
      </c>
      <c r="J1823">
        <v>78</v>
      </c>
      <c r="K1823">
        <v>1602</v>
      </c>
      <c r="L1823">
        <v>41</v>
      </c>
    </row>
    <row r="1824" spans="1:12">
      <c r="A1824" t="s">
        <v>19</v>
      </c>
      <c r="B1824" s="1">
        <v>43932</v>
      </c>
      <c r="C1824">
        <v>571</v>
      </c>
      <c r="D1824" s="11">
        <f t="shared" si="140"/>
        <v>454.75544983952824</v>
      </c>
      <c r="E1824" s="11">
        <f t="shared" si="141"/>
        <v>105.88669594170729</v>
      </c>
      <c r="F1824" s="11">
        <f t="shared" si="142"/>
        <v>383.55356982240193</v>
      </c>
      <c r="G1824" s="11">
        <f t="shared" si="143"/>
        <v>365.52114247612803</v>
      </c>
      <c r="H1824" s="11">
        <f t="shared" si="144"/>
        <v>457.90862148527629</v>
      </c>
      <c r="I1824">
        <v>231.70000000000002</v>
      </c>
      <c r="J1824">
        <v>61</v>
      </c>
      <c r="K1824">
        <v>1524</v>
      </c>
      <c r="L1824">
        <v>22</v>
      </c>
    </row>
    <row r="1825" spans="1:12">
      <c r="A1825" t="s">
        <v>19</v>
      </c>
      <c r="B1825" s="1">
        <v>43931</v>
      </c>
      <c r="C1825">
        <v>549</v>
      </c>
      <c r="D1825" s="11">
        <f t="shared" si="140"/>
        <v>435.64083661629917</v>
      </c>
      <c r="E1825" s="11">
        <f t="shared" si="141"/>
        <v>101.435988997732</v>
      </c>
      <c r="F1825" s="11">
        <f t="shared" si="142"/>
        <v>367.43176602624931</v>
      </c>
      <c r="G1825" s="11">
        <f t="shared" si="143"/>
        <v>350.15729083716593</v>
      </c>
      <c r="H1825" s="11">
        <f t="shared" si="144"/>
        <v>438.66147184834131</v>
      </c>
      <c r="I1825">
        <v>222.70000000000002</v>
      </c>
      <c r="J1825">
        <v>80</v>
      </c>
      <c r="K1825">
        <v>1463</v>
      </c>
      <c r="L1825">
        <v>42</v>
      </c>
    </row>
    <row r="1826" spans="1:12">
      <c r="A1826" t="s">
        <v>19</v>
      </c>
      <c r="B1826" s="1">
        <v>43930</v>
      </c>
      <c r="C1826">
        <v>507</v>
      </c>
      <c r="D1826" s="11">
        <f t="shared" si="140"/>
        <v>412.13926298118145</v>
      </c>
      <c r="E1826" s="11">
        <f t="shared" si="141"/>
        <v>95.963808328909906</v>
      </c>
      <c r="F1826" s="11">
        <f t="shared" si="142"/>
        <v>347.60987611294684</v>
      </c>
      <c r="G1826" s="11">
        <f t="shared" si="143"/>
        <v>331.2673093138518</v>
      </c>
      <c r="H1826" s="11">
        <f t="shared" si="144"/>
        <v>414.99694360620816</v>
      </c>
      <c r="I1826">
        <v>205.70000000000002</v>
      </c>
      <c r="J1826">
        <v>118</v>
      </c>
      <c r="K1826">
        <v>1383</v>
      </c>
      <c r="L1826">
        <v>48</v>
      </c>
    </row>
    <row r="1827" spans="1:12">
      <c r="A1827" t="s">
        <v>19</v>
      </c>
      <c r="B1827" s="1">
        <v>43929</v>
      </c>
      <c r="C1827">
        <v>459</v>
      </c>
      <c r="D1827" s="11">
        <f t="shared" si="140"/>
        <v>381.58721725552834</v>
      </c>
      <c r="E1827" s="11">
        <f t="shared" si="141"/>
        <v>88.849973459441202</v>
      </c>
      <c r="F1827" s="11">
        <f t="shared" si="142"/>
        <v>321.84141922565368</v>
      </c>
      <c r="G1827" s="11">
        <f t="shared" si="143"/>
        <v>306.71033333354347</v>
      </c>
      <c r="H1827" s="11">
        <f t="shared" si="144"/>
        <v>384.23305689143513</v>
      </c>
      <c r="I1827">
        <v>186.20000000000002</v>
      </c>
      <c r="J1827">
        <v>104</v>
      </c>
      <c r="K1827">
        <v>1265</v>
      </c>
      <c r="L1827">
        <v>53</v>
      </c>
    </row>
    <row r="1828" spans="1:12">
      <c r="A1828" t="s">
        <v>19</v>
      </c>
      <c r="B1828" s="1">
        <v>43928</v>
      </c>
      <c r="C1828">
        <v>406</v>
      </c>
      <c r="D1828" s="11">
        <f t="shared" si="140"/>
        <v>351.58354158136137</v>
      </c>
      <c r="E1828" s="11">
        <f t="shared" si="141"/>
        <v>81.863822805578351</v>
      </c>
      <c r="F1828" s="11">
        <f t="shared" si="142"/>
        <v>296.53547310300428</v>
      </c>
      <c r="G1828" s="11">
        <f t="shared" si="143"/>
        <v>282.5941235887791</v>
      </c>
      <c r="H1828" s="11">
        <f t="shared" si="144"/>
        <v>354.02134250231177</v>
      </c>
      <c r="I1828">
        <v>164.70000000000002</v>
      </c>
      <c r="J1828">
        <v>87</v>
      </c>
      <c r="K1828">
        <v>1161</v>
      </c>
      <c r="L1828">
        <v>39</v>
      </c>
    </row>
    <row r="1829" spans="1:12">
      <c r="A1829" t="s">
        <v>19</v>
      </c>
      <c r="B1829" s="1">
        <v>43927</v>
      </c>
      <c r="C1829">
        <v>367</v>
      </c>
      <c r="D1829" s="11">
        <f t="shared" si="140"/>
        <v>322.12823595868048</v>
      </c>
      <c r="E1829" s="11">
        <f t="shared" si="141"/>
        <v>75.00535636732134</v>
      </c>
      <c r="F1829" s="11">
        <f t="shared" si="142"/>
        <v>271.69203774499857</v>
      </c>
      <c r="G1829" s="11">
        <f t="shared" si="143"/>
        <v>258.91868007955878</v>
      </c>
      <c r="H1829" s="11">
        <f t="shared" si="144"/>
        <v>324.36180043883826</v>
      </c>
      <c r="I1829">
        <v>148.9</v>
      </c>
      <c r="J1829">
        <v>83</v>
      </c>
      <c r="K1829">
        <v>1074</v>
      </c>
      <c r="L1829">
        <v>45</v>
      </c>
    </row>
    <row r="1830" spans="1:12">
      <c r="A1830" t="s">
        <v>19</v>
      </c>
      <c r="B1830" s="1">
        <v>43926</v>
      </c>
      <c r="C1830">
        <v>322</v>
      </c>
      <c r="D1830" s="11">
        <f t="shared" si="140"/>
        <v>292.43791459964842</v>
      </c>
      <c r="E1830" s="11">
        <f t="shared" si="141"/>
        <v>68.092168122376108</v>
      </c>
      <c r="F1830" s="11">
        <f t="shared" si="142"/>
        <v>246.65038348785984</v>
      </c>
      <c r="G1830" s="11">
        <f t="shared" si="143"/>
        <v>235.05433675510525</v>
      </c>
      <c r="H1830" s="11">
        <f t="shared" si="144"/>
        <v>294.46561309294339</v>
      </c>
      <c r="I1830">
        <v>130.6</v>
      </c>
      <c r="J1830">
        <v>51</v>
      </c>
      <c r="K1830">
        <v>991</v>
      </c>
      <c r="L1830">
        <v>28</v>
      </c>
    </row>
    <row r="1831" spans="1:12">
      <c r="A1831" t="s">
        <v>19</v>
      </c>
      <c r="B1831" s="1">
        <v>43925</v>
      </c>
      <c r="C1831">
        <v>294</v>
      </c>
      <c r="D1831" s="11">
        <f t="shared" si="140"/>
        <v>275.12508868844503</v>
      </c>
      <c r="E1831" s="11">
        <f t="shared" si="141"/>
        <v>64.060995029677173</v>
      </c>
      <c r="F1831" s="11">
        <f t="shared" si="142"/>
        <v>232.04825791839372</v>
      </c>
      <c r="G1831" s="11">
        <f t="shared" si="143"/>
        <v>221.13871703293054</v>
      </c>
      <c r="H1831" s="11">
        <f t="shared" si="144"/>
        <v>277.03274395457197</v>
      </c>
      <c r="I1831">
        <v>119.30000000000001</v>
      </c>
      <c r="J1831">
        <v>81</v>
      </c>
      <c r="K1831">
        <v>940</v>
      </c>
      <c r="L1831">
        <v>39</v>
      </c>
    </row>
    <row r="1832" spans="1:12">
      <c r="A1832" t="s">
        <v>19</v>
      </c>
      <c r="B1832" s="1">
        <v>43924</v>
      </c>
      <c r="C1832">
        <v>255</v>
      </c>
      <c r="D1832" s="11">
        <f t="shared" si="140"/>
        <v>253.11194805021805</v>
      </c>
      <c r="E1832" s="11">
        <f t="shared" si="141"/>
        <v>58.935385803213819</v>
      </c>
      <c r="F1832" s="11">
        <f t="shared" si="142"/>
        <v>213.48175436626713</v>
      </c>
      <c r="G1832" s="11">
        <f t="shared" si="143"/>
        <v>203.44510100609298</v>
      </c>
      <c r="H1832" s="11">
        <f t="shared" si="144"/>
        <v>254.86696916777393</v>
      </c>
      <c r="I1832">
        <v>103.5</v>
      </c>
      <c r="J1832">
        <v>82</v>
      </c>
      <c r="K1832">
        <v>859</v>
      </c>
      <c r="L1832">
        <v>43</v>
      </c>
    </row>
    <row r="1833" spans="1:12">
      <c r="A1833" t="s">
        <v>19</v>
      </c>
      <c r="B1833" s="1">
        <v>43923</v>
      </c>
      <c r="C1833">
        <v>212</v>
      </c>
      <c r="D1833" s="11">
        <f t="shared" si="140"/>
        <v>227.73024852429089</v>
      </c>
      <c r="E1833" s="11">
        <f t="shared" si="141"/>
        <v>53.025430680885975</v>
      </c>
      <c r="F1833" s="11">
        <f t="shared" si="142"/>
        <v>192.07411325990049</v>
      </c>
      <c r="G1833" s="11">
        <f t="shared" si="143"/>
        <v>183.04392096091374</v>
      </c>
      <c r="H1833" s="11">
        <f t="shared" si="144"/>
        <v>229.30927866627013</v>
      </c>
      <c r="I1833">
        <v>86</v>
      </c>
      <c r="J1833">
        <v>67</v>
      </c>
      <c r="K1833">
        <v>777</v>
      </c>
      <c r="L1833">
        <v>27</v>
      </c>
    </row>
    <row r="1834" spans="1:12">
      <c r="A1834" t="s">
        <v>19</v>
      </c>
      <c r="B1834" s="1">
        <v>43922</v>
      </c>
      <c r="C1834">
        <v>185</v>
      </c>
      <c r="D1834" s="11">
        <f t="shared" si="140"/>
        <v>201.64350178931019</v>
      </c>
      <c r="E1834" s="11">
        <f t="shared" si="141"/>
        <v>46.951310138493461</v>
      </c>
      <c r="F1834" s="11">
        <f t="shared" si="142"/>
        <v>170.0718154561348</v>
      </c>
      <c r="G1834" s="11">
        <f t="shared" si="143"/>
        <v>162.07604147003508</v>
      </c>
      <c r="H1834" s="11">
        <f t="shared" si="144"/>
        <v>203.04165231750235</v>
      </c>
      <c r="I1834">
        <v>75.100000000000009</v>
      </c>
      <c r="J1834">
        <v>68</v>
      </c>
      <c r="K1834">
        <v>710</v>
      </c>
      <c r="L1834">
        <v>25</v>
      </c>
    </row>
    <row r="1835" spans="1:12">
      <c r="A1835" t="s">
        <v>19</v>
      </c>
      <c r="B1835" s="1">
        <v>43921</v>
      </c>
      <c r="C1835">
        <v>160</v>
      </c>
      <c r="D1835" s="11">
        <f t="shared" si="140"/>
        <v>176.57515657851795</v>
      </c>
      <c r="E1835" s="11">
        <f t="shared" si="141"/>
        <v>41.114317425083243</v>
      </c>
      <c r="F1835" s="11">
        <f t="shared" si="142"/>
        <v>148.92846621527889</v>
      </c>
      <c r="G1835" s="11">
        <f t="shared" si="143"/>
        <v>141.92672784516668</v>
      </c>
      <c r="H1835" s="11">
        <f t="shared" si="144"/>
        <v>177.79948885922701</v>
      </c>
      <c r="I1835">
        <v>64.900000000000006</v>
      </c>
      <c r="J1835">
        <v>55</v>
      </c>
      <c r="K1835">
        <v>642</v>
      </c>
      <c r="L1835">
        <v>17</v>
      </c>
    </row>
    <row r="1836" spans="1:12">
      <c r="A1836" t="s">
        <v>19</v>
      </c>
      <c r="B1836" s="1">
        <v>43920</v>
      </c>
      <c r="C1836">
        <v>143</v>
      </c>
      <c r="D1836" s="11">
        <f t="shared" si="140"/>
        <v>155.34540172812825</v>
      </c>
      <c r="E1836" s="11">
        <f t="shared" si="141"/>
        <v>36.171114220913964</v>
      </c>
      <c r="F1836" s="11">
        <f t="shared" si="142"/>
        <v>131.02269232692902</v>
      </c>
      <c r="G1836" s="11">
        <f t="shared" si="143"/>
        <v>124.86277786910628</v>
      </c>
      <c r="H1836" s="11">
        <f t="shared" si="144"/>
        <v>156.42253168050007</v>
      </c>
      <c r="I1836">
        <v>58</v>
      </c>
      <c r="J1836">
        <v>62</v>
      </c>
      <c r="K1836">
        <v>587</v>
      </c>
      <c r="L1836">
        <v>29</v>
      </c>
    </row>
    <row r="1837" spans="1:12">
      <c r="A1837" t="s">
        <v>19</v>
      </c>
      <c r="B1837" s="1">
        <v>43919</v>
      </c>
      <c r="C1837">
        <v>114</v>
      </c>
      <c r="D1837" s="11">
        <f t="shared" si="140"/>
        <v>129.18031641436383</v>
      </c>
      <c r="E1837" s="11">
        <f t="shared" si="141"/>
        <v>30.078753076292042</v>
      </c>
      <c r="F1837" s="11">
        <f t="shared" si="142"/>
        <v>108.95432155678566</v>
      </c>
      <c r="G1837" s="11">
        <f t="shared" si="143"/>
        <v>103.8319317731499</v>
      </c>
      <c r="H1837" s="11">
        <f t="shared" si="144"/>
        <v>130.07602357092517</v>
      </c>
      <c r="I1837">
        <v>46.300000000000004</v>
      </c>
      <c r="J1837">
        <v>34</v>
      </c>
      <c r="K1837">
        <v>525</v>
      </c>
      <c r="L1837">
        <v>12</v>
      </c>
    </row>
    <row r="1838" spans="1:12">
      <c r="A1838" t="s">
        <v>19</v>
      </c>
      <c r="B1838" s="1">
        <v>43918</v>
      </c>
      <c r="C1838">
        <v>102</v>
      </c>
      <c r="D1838" s="11">
        <f t="shared" si="140"/>
        <v>116.95949812410262</v>
      </c>
      <c r="E1838" s="11">
        <f t="shared" si="141"/>
        <v>27.233219128504562</v>
      </c>
      <c r="F1838" s="11">
        <f t="shared" si="142"/>
        <v>98.646938801868401</v>
      </c>
      <c r="G1838" s="11">
        <f t="shared" si="143"/>
        <v>94.009141381026566</v>
      </c>
      <c r="H1838" s="11">
        <f t="shared" si="144"/>
        <v>117.77046888501593</v>
      </c>
      <c r="I1838">
        <v>41.400000000000006</v>
      </c>
      <c r="J1838">
        <v>27</v>
      </c>
      <c r="K1838">
        <v>491</v>
      </c>
      <c r="L1838">
        <v>8</v>
      </c>
    </row>
    <row r="1839" spans="1:12">
      <c r="A1839" t="s">
        <v>19</v>
      </c>
      <c r="B1839" s="1">
        <v>43917</v>
      </c>
      <c r="C1839">
        <v>94</v>
      </c>
      <c r="D1839" s="11">
        <f t="shared" si="140"/>
        <v>103.95529404600414</v>
      </c>
      <c r="E1839" s="11">
        <f t="shared" si="141"/>
        <v>24.205279158423007</v>
      </c>
      <c r="F1839" s="11">
        <f t="shared" si="142"/>
        <v>87.678826383174396</v>
      </c>
      <c r="G1839" s="11">
        <f t="shared" si="143"/>
        <v>83.556684938126082</v>
      </c>
      <c r="H1839" s="11">
        <f t="shared" si="144"/>
        <v>104.67609659103559</v>
      </c>
      <c r="I1839">
        <v>38.1</v>
      </c>
      <c r="J1839">
        <v>46</v>
      </c>
      <c r="K1839">
        <v>464</v>
      </c>
      <c r="L1839">
        <v>16</v>
      </c>
    </row>
    <row r="1840" spans="1:12">
      <c r="A1840" t="s">
        <v>19</v>
      </c>
      <c r="B1840" s="1">
        <v>43916</v>
      </c>
      <c r="C1840">
        <v>78</v>
      </c>
      <c r="D1840" s="11">
        <f t="shared" si="140"/>
        <v>89.462656971014866</v>
      </c>
      <c r="E1840" s="11">
        <f t="shared" si="141"/>
        <v>20.830767745982726</v>
      </c>
      <c r="F1840" s="11">
        <f t="shared" si="142"/>
        <v>75.455327603304568</v>
      </c>
      <c r="G1840" s="11">
        <f t="shared" si="143"/>
        <v>71.907862998749053</v>
      </c>
      <c r="H1840" s="11">
        <f t="shared" si="144"/>
        <v>90.082970841720154</v>
      </c>
      <c r="I1840">
        <v>31.6</v>
      </c>
      <c r="J1840">
        <v>43</v>
      </c>
      <c r="K1840">
        <v>418</v>
      </c>
      <c r="L1840">
        <v>9</v>
      </c>
    </row>
    <row r="1841" spans="1:12">
      <c r="A1841" t="s">
        <v>19</v>
      </c>
      <c r="B1841" s="1">
        <v>43915</v>
      </c>
      <c r="C1841">
        <v>69</v>
      </c>
      <c r="D1841" s="11">
        <f t="shared" si="140"/>
        <v>75.831744262646566</v>
      </c>
      <c r="E1841" s="11">
        <f t="shared" si="141"/>
        <v>17.656902958065917</v>
      </c>
      <c r="F1841" s="11">
        <f t="shared" si="142"/>
        <v>63.958631453589156</v>
      </c>
      <c r="G1841" s="11">
        <f t="shared" si="143"/>
        <v>60.951673715226868</v>
      </c>
      <c r="H1841" s="11">
        <f t="shared" si="144"/>
        <v>76.357544461282941</v>
      </c>
      <c r="I1841">
        <v>28</v>
      </c>
      <c r="J1841">
        <v>44</v>
      </c>
      <c r="K1841">
        <v>375</v>
      </c>
      <c r="L1841">
        <v>10</v>
      </c>
    </row>
    <row r="1842" spans="1:12">
      <c r="A1842" t="s">
        <v>19</v>
      </c>
      <c r="B1842" s="1">
        <v>43914</v>
      </c>
      <c r="C1842">
        <v>59</v>
      </c>
      <c r="D1842" s="11">
        <f t="shared" si="140"/>
        <v>61.495784345224749</v>
      </c>
      <c r="E1842" s="11">
        <f t="shared" si="141"/>
        <v>14.318872750084447</v>
      </c>
      <c r="F1842" s="11">
        <f t="shared" si="142"/>
        <v>51.867278606474677</v>
      </c>
      <c r="G1842" s="11">
        <f t="shared" si="143"/>
        <v>49.428784986005262</v>
      </c>
      <c r="H1842" s="11">
        <f t="shared" si="144"/>
        <v>61.922182233581722</v>
      </c>
      <c r="I1842">
        <v>23.900000000000002</v>
      </c>
      <c r="J1842">
        <v>49</v>
      </c>
      <c r="K1842">
        <v>331</v>
      </c>
      <c r="L1842">
        <v>13</v>
      </c>
    </row>
    <row r="1843" spans="1:12">
      <c r="A1843" t="s">
        <v>19</v>
      </c>
      <c r="B1843" s="1">
        <v>43913</v>
      </c>
      <c r="C1843">
        <v>46</v>
      </c>
      <c r="D1843" s="11">
        <f t="shared" si="140"/>
        <v>50.920076209421772</v>
      </c>
      <c r="E1843" s="11">
        <f t="shared" si="141"/>
        <v>11.856391449114511</v>
      </c>
      <c r="F1843" s="11">
        <f t="shared" si="142"/>
        <v>42.947428145488587</v>
      </c>
      <c r="G1843" s="11">
        <f t="shared" si="143"/>
        <v>40.928293300513907</v>
      </c>
      <c r="H1843" s="11">
        <f t="shared" si="144"/>
        <v>51.273144524621806</v>
      </c>
      <c r="I1843">
        <v>18.7</v>
      </c>
      <c r="J1843">
        <v>45</v>
      </c>
      <c r="K1843">
        <v>282</v>
      </c>
      <c r="L1843">
        <v>9</v>
      </c>
    </row>
    <row r="1844" spans="1:12">
      <c r="A1844" t="s">
        <v>19</v>
      </c>
      <c r="B1844" s="1">
        <v>43912</v>
      </c>
      <c r="C1844">
        <v>37</v>
      </c>
      <c r="D1844" s="11">
        <f t="shared" si="140"/>
        <v>40.736060967537412</v>
      </c>
      <c r="E1844" s="11">
        <f t="shared" si="141"/>
        <v>9.4851131592916094</v>
      </c>
      <c r="F1844" s="11">
        <f t="shared" si="142"/>
        <v>34.357942516390871</v>
      </c>
      <c r="G1844" s="11">
        <f t="shared" si="143"/>
        <v>32.742634640411126</v>
      </c>
      <c r="H1844" s="11">
        <f t="shared" si="144"/>
        <v>41.018515619697446</v>
      </c>
      <c r="I1844">
        <v>15</v>
      </c>
      <c r="J1844">
        <v>29</v>
      </c>
      <c r="K1844">
        <v>237</v>
      </c>
      <c r="L1844">
        <v>5</v>
      </c>
    </row>
    <row r="1845" spans="1:12">
      <c r="A1845" t="s">
        <v>19</v>
      </c>
      <c r="B1845" s="1">
        <v>43911</v>
      </c>
      <c r="C1845">
        <v>32</v>
      </c>
      <c r="D1845" s="11">
        <f t="shared" si="140"/>
        <v>34.782328979974253</v>
      </c>
      <c r="E1845" s="11">
        <f t="shared" si="141"/>
        <v>8.0988273898566803</v>
      </c>
      <c r="F1845" s="11">
        <f t="shared" si="142"/>
        <v>29.336397071687589</v>
      </c>
      <c r="G1845" s="11">
        <f t="shared" si="143"/>
        <v>27.957172654504884</v>
      </c>
      <c r="H1845" s="11">
        <f t="shared" si="144"/>
        <v>35.023501798357046</v>
      </c>
      <c r="I1845">
        <v>13</v>
      </c>
      <c r="J1845">
        <v>28</v>
      </c>
      <c r="K1845">
        <v>208</v>
      </c>
      <c r="L1845">
        <v>2</v>
      </c>
    </row>
    <row r="1846" spans="1:12">
      <c r="A1846" t="s">
        <v>19</v>
      </c>
      <c r="B1846" s="1">
        <v>43910</v>
      </c>
      <c r="C1846">
        <v>30</v>
      </c>
      <c r="D1846" s="11">
        <f t="shared" si="140"/>
        <v>28.906935571194818</v>
      </c>
      <c r="E1846" s="11">
        <f t="shared" si="141"/>
        <v>6.7307822226511611</v>
      </c>
      <c r="F1846" s="11">
        <f t="shared" si="142"/>
        <v>24.380924593361982</v>
      </c>
      <c r="G1846" s="11">
        <f t="shared" si="143"/>
        <v>23.234677273676358</v>
      </c>
      <c r="H1846" s="11">
        <f t="shared" si="144"/>
        <v>29.107369737823763</v>
      </c>
      <c r="I1846">
        <v>12.200000000000001</v>
      </c>
      <c r="J1846">
        <v>26</v>
      </c>
      <c r="K1846">
        <v>180</v>
      </c>
      <c r="L1846">
        <v>4</v>
      </c>
    </row>
    <row r="1847" spans="1:12">
      <c r="A1847" t="s">
        <v>19</v>
      </c>
      <c r="B1847" s="1">
        <v>43909</v>
      </c>
      <c r="C1847">
        <v>26</v>
      </c>
      <c r="D1847" s="11">
        <f t="shared" si="140"/>
        <v>23.26655789876656</v>
      </c>
      <c r="E1847" s="11">
        <f t="shared" si="141"/>
        <v>5.4174588621338611</v>
      </c>
      <c r="F1847" s="11">
        <f t="shared" si="142"/>
        <v>19.6236710141694</v>
      </c>
      <c r="G1847" s="11">
        <f t="shared" si="143"/>
        <v>18.70108170808097</v>
      </c>
      <c r="H1847" s="11">
        <f t="shared" si="144"/>
        <v>23.427882959711809</v>
      </c>
      <c r="I1847">
        <v>10.5</v>
      </c>
      <c r="J1847">
        <v>30</v>
      </c>
      <c r="K1847">
        <v>154</v>
      </c>
      <c r="L1847">
        <v>4</v>
      </c>
    </row>
    <row r="1848" spans="1:12">
      <c r="A1848" t="s">
        <v>19</v>
      </c>
      <c r="B1848" s="1">
        <v>43908</v>
      </c>
      <c r="C1848">
        <v>22</v>
      </c>
      <c r="D1848" s="11">
        <f t="shared" si="140"/>
        <v>18.566243171743015</v>
      </c>
      <c r="E1848" s="11">
        <f t="shared" si="141"/>
        <v>4.3230227283694447</v>
      </c>
      <c r="F1848" s="11">
        <f t="shared" si="142"/>
        <v>15.659293031508916</v>
      </c>
      <c r="G1848" s="11">
        <f t="shared" si="143"/>
        <v>14.923085403418149</v>
      </c>
      <c r="H1848" s="11">
        <f t="shared" si="144"/>
        <v>18.694977311285182</v>
      </c>
      <c r="I1848">
        <v>8.9</v>
      </c>
      <c r="J1848">
        <v>16</v>
      </c>
      <c r="K1848">
        <v>124</v>
      </c>
      <c r="L1848">
        <v>2</v>
      </c>
    </row>
    <row r="1849" spans="1:12">
      <c r="A1849" t="s">
        <v>19</v>
      </c>
      <c r="B1849" s="1">
        <v>43907</v>
      </c>
      <c r="C1849">
        <v>20</v>
      </c>
      <c r="D1849" s="11">
        <f t="shared" si="140"/>
        <v>15.824392914312611</v>
      </c>
      <c r="E1849" s="11">
        <f t="shared" si="141"/>
        <v>3.6846016503402019</v>
      </c>
      <c r="F1849" s="11">
        <f t="shared" si="142"/>
        <v>13.3467392082903</v>
      </c>
      <c r="G1849" s="11">
        <f t="shared" si="143"/>
        <v>12.719254225698169</v>
      </c>
      <c r="H1849" s="11">
        <f t="shared" si="144"/>
        <v>15.934115683036316</v>
      </c>
      <c r="I1849">
        <v>8.1</v>
      </c>
      <c r="J1849">
        <v>87</v>
      </c>
      <c r="K1849">
        <v>108</v>
      </c>
      <c r="L1849">
        <v>1</v>
      </c>
    </row>
    <row r="1850" spans="1:12">
      <c r="A1850" t="s">
        <v>19</v>
      </c>
      <c r="B1850" s="1">
        <v>43906</v>
      </c>
      <c r="C1850">
        <v>19</v>
      </c>
      <c r="D1850" s="11">
        <f t="shared" si="140"/>
        <v>12.925865499314757</v>
      </c>
      <c r="E1850" s="11">
        <f t="shared" si="141"/>
        <v>3.0096993678521451</v>
      </c>
      <c r="F1850" s="11">
        <f t="shared" si="142"/>
        <v>10.902039452316334</v>
      </c>
      <c r="G1850" s="11">
        <f t="shared" si="143"/>
        <v>10.389489837822762</v>
      </c>
      <c r="H1850" s="11">
        <f t="shared" si="144"/>
        <v>13.015490533173228</v>
      </c>
      <c r="I1850">
        <v>7.7</v>
      </c>
      <c r="J1850">
        <v>2</v>
      </c>
      <c r="K1850">
        <v>21</v>
      </c>
      <c r="L1850">
        <v>2</v>
      </c>
    </row>
    <row r="1851" spans="1:12">
      <c r="A1851" t="s">
        <v>19</v>
      </c>
      <c r="B1851" s="1">
        <v>43905</v>
      </c>
      <c r="C1851">
        <v>17</v>
      </c>
      <c r="D1851" s="11">
        <f t="shared" si="140"/>
        <v>10.26235382066808</v>
      </c>
      <c r="E1851" s="11">
        <f t="shared" si="141"/>
        <v>2.3895188920523092</v>
      </c>
      <c r="F1851" s="11">
        <f t="shared" si="142"/>
        <v>8.6555585954753926</v>
      </c>
      <c r="G1851" s="11">
        <f t="shared" si="143"/>
        <v>8.248625265180495</v>
      </c>
      <c r="H1851" s="11">
        <f t="shared" si="144"/>
        <v>10.333510665731472</v>
      </c>
      <c r="I1851">
        <v>6.9</v>
      </c>
      <c r="J1851">
        <v>1</v>
      </c>
      <c r="K1851">
        <v>19</v>
      </c>
      <c r="L1851">
        <v>1</v>
      </c>
    </row>
    <row r="1852" spans="1:12">
      <c r="A1852" t="s">
        <v>19</v>
      </c>
      <c r="B1852" s="1">
        <v>43904</v>
      </c>
      <c r="C1852">
        <v>16</v>
      </c>
      <c r="D1852" s="11">
        <f t="shared" si="140"/>
        <v>7.9905350359400318</v>
      </c>
      <c r="E1852" s="11">
        <f t="shared" si="141"/>
        <v>1.8605414273995078</v>
      </c>
      <c r="F1852" s="11">
        <f t="shared" si="142"/>
        <v>6.739442570522824</v>
      </c>
      <c r="G1852" s="11">
        <f t="shared" si="143"/>
        <v>6.422593717926798</v>
      </c>
      <c r="H1852" s="11">
        <f t="shared" si="144"/>
        <v>8.0459396023252676</v>
      </c>
      <c r="I1852">
        <v>6.5</v>
      </c>
      <c r="J1852">
        <v>1</v>
      </c>
      <c r="K1852">
        <v>18</v>
      </c>
      <c r="L1852">
        <v>0</v>
      </c>
    </row>
    <row r="1853" spans="1:12">
      <c r="A1853" t="s">
        <v>19</v>
      </c>
      <c r="B1853" s="1">
        <v>43903</v>
      </c>
      <c r="C1853">
        <v>16</v>
      </c>
      <c r="D1853" s="11">
        <f t="shared" si="140"/>
        <v>6.502102039049241</v>
      </c>
      <c r="E1853" s="11">
        <f t="shared" si="141"/>
        <v>1.513969985040776</v>
      </c>
      <c r="F1853" s="11">
        <f t="shared" si="142"/>
        <v>5.4840562093470044</v>
      </c>
      <c r="G1853" s="11">
        <f t="shared" si="143"/>
        <v>5.2262282214502376</v>
      </c>
      <c r="H1853" s="11">
        <f t="shared" si="144"/>
        <v>6.5471861469901693</v>
      </c>
      <c r="I1853">
        <v>6.5</v>
      </c>
      <c r="J1853">
        <v>3</v>
      </c>
      <c r="K1853">
        <v>17</v>
      </c>
      <c r="L1853">
        <v>3</v>
      </c>
    </row>
    <row r="1854" spans="1:12">
      <c r="A1854" t="s">
        <v>19</v>
      </c>
      <c r="B1854" s="1">
        <v>43902</v>
      </c>
      <c r="C1854">
        <v>13</v>
      </c>
      <c r="D1854" s="11">
        <f t="shared" si="140"/>
        <v>4.3869604118886443</v>
      </c>
      <c r="E1854" s="11">
        <f t="shared" si="141"/>
        <v>1.0214737248467887</v>
      </c>
      <c r="F1854" s="11">
        <f t="shared" si="142"/>
        <v>3.7000861171497861</v>
      </c>
      <c r="G1854" s="11">
        <f t="shared" si="143"/>
        <v>3.5261298843519677</v>
      </c>
      <c r="H1854" s="11">
        <f t="shared" si="144"/>
        <v>4.417378605198186</v>
      </c>
      <c r="I1854">
        <v>5.3000000000000007</v>
      </c>
      <c r="J1854">
        <v>9</v>
      </c>
      <c r="K1854">
        <v>14</v>
      </c>
      <c r="L1854">
        <v>9</v>
      </c>
    </row>
    <row r="1855" spans="1:12">
      <c r="A1855" t="s">
        <v>19</v>
      </c>
      <c r="B1855" s="1">
        <v>43901</v>
      </c>
      <c r="C1855">
        <v>4</v>
      </c>
      <c r="D1855" s="11">
        <f t="shared" si="140"/>
        <v>2.5068345210792256</v>
      </c>
      <c r="E1855" s="11">
        <f t="shared" si="141"/>
        <v>0.58369927134102206</v>
      </c>
      <c r="F1855" s="11">
        <f t="shared" si="142"/>
        <v>2.114334924085592</v>
      </c>
      <c r="G1855" s="11">
        <f t="shared" si="143"/>
        <v>2.0149313624868386</v>
      </c>
      <c r="H1855" s="11">
        <f t="shared" si="144"/>
        <v>2.5242163458275351</v>
      </c>
      <c r="I1855">
        <v>1.6</v>
      </c>
      <c r="J1855">
        <v>2</v>
      </c>
      <c r="K1855">
        <v>5</v>
      </c>
      <c r="L1855">
        <v>2</v>
      </c>
    </row>
    <row r="1856" spans="1:12">
      <c r="A1856" t="s">
        <v>19</v>
      </c>
      <c r="B1856" s="1">
        <v>43900</v>
      </c>
      <c r="C1856">
        <v>2</v>
      </c>
      <c r="D1856" s="11">
        <f t="shared" si="140"/>
        <v>1.4100944181070645</v>
      </c>
      <c r="E1856" s="11">
        <f t="shared" si="141"/>
        <v>0.3283308401293249</v>
      </c>
      <c r="F1856" s="11">
        <f t="shared" si="142"/>
        <v>1.1893133947981456</v>
      </c>
      <c r="G1856" s="11">
        <f t="shared" si="143"/>
        <v>1.1333988913988466</v>
      </c>
      <c r="H1856" s="11">
        <f t="shared" si="144"/>
        <v>1.4198716945279886</v>
      </c>
      <c r="I1856">
        <v>0.8</v>
      </c>
      <c r="J1856">
        <v>1</v>
      </c>
      <c r="K1856">
        <v>3</v>
      </c>
      <c r="L1856">
        <v>1</v>
      </c>
    </row>
    <row r="1857" spans="1:12">
      <c r="A1857" t="s">
        <v>19</v>
      </c>
      <c r="B1857" s="1">
        <v>43899</v>
      </c>
      <c r="C1857">
        <v>1</v>
      </c>
      <c r="D1857" s="11">
        <f t="shared" si="140"/>
        <v>0.54837005148608053</v>
      </c>
      <c r="E1857" s="11">
        <f t="shared" si="141"/>
        <v>0.12768421560584858</v>
      </c>
      <c r="F1857" s="11">
        <f t="shared" si="142"/>
        <v>0.46251076464372326</v>
      </c>
      <c r="G1857" s="11">
        <f t="shared" si="143"/>
        <v>0.44076623554399597</v>
      </c>
      <c r="H1857" s="11">
        <f t="shared" si="144"/>
        <v>0.55217232564977325</v>
      </c>
      <c r="I1857">
        <v>0.4</v>
      </c>
      <c r="J1857">
        <v>0</v>
      </c>
      <c r="K1857">
        <v>2</v>
      </c>
      <c r="L1857">
        <v>0</v>
      </c>
    </row>
    <row r="1858" spans="1:12">
      <c r="A1858" t="s">
        <v>19</v>
      </c>
      <c r="B1858" s="1">
        <v>43898</v>
      </c>
      <c r="C1858">
        <v>1</v>
      </c>
      <c r="D1858" s="11">
        <f t="shared" ref="D1858:D1921" si="145">SUMIFS(CasesHB,HB,"Wales",SpecDate,B1858)*SUMIFS(Pop,Area,A1858)</f>
        <v>0.31335431513490319</v>
      </c>
      <c r="E1858" s="11">
        <f t="shared" ref="E1858:E1921" si="146">SUMIFS(CasesHB,HB,"Wales",SpecDate,B1858)*SUMIFS(AreaKm2,Area,A1858)</f>
        <v>7.2962408917627758E-2</v>
      </c>
      <c r="F1858" s="11">
        <f t="shared" ref="F1858:F1921" si="147">SUMIFS(CasesHB,HB,"Wales",SpecDate,B1858)*SUMIFS(PopKm2,Area,A1858)</f>
        <v>0.264291865510699</v>
      </c>
      <c r="G1858" s="11">
        <f t="shared" ref="G1858:G1921" si="148">SUMIFS(CasesHB,HB,"Wales",SpecDate,B1858)*SUMIFS(PopKm2SRT,Area,A1858)</f>
        <v>0.25186642031085482</v>
      </c>
      <c r="H1858" s="11">
        <f t="shared" ref="H1858:H1921" si="149">SUMIFS(CasesHB,HB,"Wales",SpecDate,B1858)*SUMIFS(PopSRTKm2,Area,A1858)</f>
        <v>0.31552704322844188</v>
      </c>
      <c r="I1858">
        <v>0.4</v>
      </c>
      <c r="J1858">
        <v>0</v>
      </c>
      <c r="K1858">
        <v>2</v>
      </c>
      <c r="L1858">
        <v>0</v>
      </c>
    </row>
    <row r="1859" spans="1:12">
      <c r="A1859" t="s">
        <v>19</v>
      </c>
      <c r="B1859" s="1">
        <v>43897</v>
      </c>
      <c r="C1859">
        <v>1</v>
      </c>
      <c r="D1859" s="11">
        <f t="shared" si="145"/>
        <v>0.31335431513490319</v>
      </c>
      <c r="E1859" s="11">
        <f t="shared" si="146"/>
        <v>7.2962408917627758E-2</v>
      </c>
      <c r="F1859" s="11">
        <f t="shared" si="147"/>
        <v>0.264291865510699</v>
      </c>
      <c r="G1859" s="11">
        <f t="shared" si="148"/>
        <v>0.25186642031085482</v>
      </c>
      <c r="H1859" s="11">
        <f t="shared" si="149"/>
        <v>0.31552704322844188</v>
      </c>
      <c r="I1859">
        <v>0.4</v>
      </c>
      <c r="J1859">
        <v>0</v>
      </c>
      <c r="K1859">
        <v>2</v>
      </c>
      <c r="L1859">
        <v>0</v>
      </c>
    </row>
    <row r="1860" spans="1:12">
      <c r="A1860" t="s">
        <v>19</v>
      </c>
      <c r="B1860" s="1">
        <v>43896</v>
      </c>
      <c r="C1860">
        <v>1</v>
      </c>
      <c r="D1860" s="11">
        <f t="shared" si="145"/>
        <v>0.1566771575674516</v>
      </c>
      <c r="E1860" s="11">
        <f t="shared" si="146"/>
        <v>3.6481204458813879E-2</v>
      </c>
      <c r="F1860" s="11">
        <f t="shared" si="147"/>
        <v>0.1321459327553495</v>
      </c>
      <c r="G1860" s="11">
        <f t="shared" si="148"/>
        <v>0.12593321015542741</v>
      </c>
      <c r="H1860" s="11">
        <f t="shared" si="149"/>
        <v>0.15776352161422094</v>
      </c>
      <c r="I1860">
        <v>0.4</v>
      </c>
      <c r="J1860">
        <v>0</v>
      </c>
      <c r="K1860">
        <v>2</v>
      </c>
      <c r="L1860">
        <v>0</v>
      </c>
    </row>
    <row r="1861" spans="1:12">
      <c r="A1861" t="s">
        <v>19</v>
      </c>
      <c r="B1861" s="1">
        <v>43895</v>
      </c>
      <c r="C1861">
        <v>1</v>
      </c>
      <c r="D1861" s="11">
        <f t="shared" si="145"/>
        <v>0.1566771575674516</v>
      </c>
      <c r="E1861" s="11">
        <f t="shared" si="146"/>
        <v>3.6481204458813879E-2</v>
      </c>
      <c r="F1861" s="11">
        <f t="shared" si="147"/>
        <v>0.1321459327553495</v>
      </c>
      <c r="G1861" s="11">
        <f t="shared" si="148"/>
        <v>0.12593321015542741</v>
      </c>
      <c r="H1861" s="11">
        <f t="shared" si="149"/>
        <v>0.15776352161422094</v>
      </c>
      <c r="I1861">
        <v>0.4</v>
      </c>
      <c r="J1861">
        <v>0</v>
      </c>
      <c r="K1861">
        <v>2</v>
      </c>
      <c r="L1861">
        <v>0</v>
      </c>
    </row>
    <row r="1862" spans="1:12">
      <c r="A1862" t="s">
        <v>19</v>
      </c>
      <c r="B1862" s="1">
        <v>43894</v>
      </c>
      <c r="C1862">
        <v>1</v>
      </c>
      <c r="D1862" s="11">
        <f t="shared" si="145"/>
        <v>0.1566771575674516</v>
      </c>
      <c r="E1862" s="11">
        <f t="shared" si="146"/>
        <v>3.6481204458813879E-2</v>
      </c>
      <c r="F1862" s="11">
        <f t="shared" si="147"/>
        <v>0.1321459327553495</v>
      </c>
      <c r="G1862" s="11">
        <f t="shared" si="148"/>
        <v>0.12593321015542741</v>
      </c>
      <c r="H1862" s="11">
        <f t="shared" si="149"/>
        <v>0.15776352161422094</v>
      </c>
      <c r="I1862">
        <v>0.4</v>
      </c>
      <c r="J1862">
        <v>0</v>
      </c>
      <c r="K1862">
        <v>2</v>
      </c>
      <c r="L1862">
        <v>0</v>
      </c>
    </row>
    <row r="1863" spans="1:12">
      <c r="A1863" t="s">
        <v>19</v>
      </c>
      <c r="B1863" s="1">
        <v>43893</v>
      </c>
      <c r="C1863">
        <v>1</v>
      </c>
      <c r="D1863" s="11">
        <f t="shared" si="145"/>
        <v>7.8338578783725799E-2</v>
      </c>
      <c r="E1863" s="11">
        <f t="shared" si="146"/>
        <v>1.8240602229406939E-2</v>
      </c>
      <c r="F1863" s="11">
        <f t="shared" si="147"/>
        <v>6.6072966377674749E-2</v>
      </c>
      <c r="G1863" s="11">
        <f t="shared" si="148"/>
        <v>6.2966605077713705E-2</v>
      </c>
      <c r="H1863" s="11">
        <f t="shared" si="149"/>
        <v>7.8881760807110471E-2</v>
      </c>
      <c r="I1863">
        <v>0.4</v>
      </c>
      <c r="J1863">
        <v>0</v>
      </c>
      <c r="K1863">
        <v>2</v>
      </c>
      <c r="L1863">
        <v>0</v>
      </c>
    </row>
    <row r="1864" spans="1:12">
      <c r="A1864" t="s">
        <v>19</v>
      </c>
      <c r="B1864" s="1">
        <v>43892</v>
      </c>
      <c r="C1864">
        <v>1</v>
      </c>
      <c r="D1864" s="11">
        <f t="shared" si="145"/>
        <v>7.8338578783725799E-2</v>
      </c>
      <c r="E1864" s="11">
        <f t="shared" si="146"/>
        <v>1.8240602229406939E-2</v>
      </c>
      <c r="F1864" s="11">
        <f t="shared" si="147"/>
        <v>6.6072966377674749E-2</v>
      </c>
      <c r="G1864" s="11">
        <f t="shared" si="148"/>
        <v>6.2966605077713705E-2</v>
      </c>
      <c r="H1864" s="11">
        <f t="shared" si="149"/>
        <v>7.8881760807110471E-2</v>
      </c>
      <c r="I1864">
        <v>0.4</v>
      </c>
      <c r="J1864">
        <v>0</v>
      </c>
      <c r="K1864">
        <v>2</v>
      </c>
      <c r="L1864">
        <v>0</v>
      </c>
    </row>
    <row r="1865" spans="1:12">
      <c r="A1865" t="s">
        <v>19</v>
      </c>
      <c r="B1865" s="1">
        <v>43891</v>
      </c>
      <c r="C1865">
        <v>1</v>
      </c>
      <c r="D1865" s="11">
        <f t="shared" si="145"/>
        <v>7.8338578783725799E-2</v>
      </c>
      <c r="E1865" s="11">
        <f t="shared" si="146"/>
        <v>1.8240602229406939E-2</v>
      </c>
      <c r="F1865" s="11">
        <f t="shared" si="147"/>
        <v>6.6072966377674749E-2</v>
      </c>
      <c r="G1865" s="11">
        <f t="shared" si="148"/>
        <v>6.2966605077713705E-2</v>
      </c>
      <c r="H1865" s="11">
        <f t="shared" si="149"/>
        <v>7.8881760807110471E-2</v>
      </c>
      <c r="I1865">
        <v>0.4</v>
      </c>
      <c r="J1865">
        <v>0</v>
      </c>
      <c r="K1865">
        <v>2</v>
      </c>
      <c r="L1865">
        <v>0</v>
      </c>
    </row>
    <row r="1866" spans="1:12">
      <c r="A1866" t="s">
        <v>19</v>
      </c>
      <c r="B1866" s="1">
        <v>43890</v>
      </c>
      <c r="C1866">
        <v>1</v>
      </c>
      <c r="D1866" s="11">
        <f t="shared" si="145"/>
        <v>7.8338578783725799E-2</v>
      </c>
      <c r="E1866" s="11">
        <f t="shared" si="146"/>
        <v>1.8240602229406939E-2</v>
      </c>
      <c r="F1866" s="11">
        <f t="shared" si="147"/>
        <v>6.6072966377674749E-2</v>
      </c>
      <c r="G1866" s="11">
        <f t="shared" si="148"/>
        <v>6.2966605077713705E-2</v>
      </c>
      <c r="H1866" s="11">
        <f t="shared" si="149"/>
        <v>7.8881760807110471E-2</v>
      </c>
      <c r="I1866">
        <v>0.4</v>
      </c>
      <c r="J1866">
        <v>0</v>
      </c>
      <c r="K1866">
        <v>2</v>
      </c>
      <c r="L1866">
        <v>0</v>
      </c>
    </row>
    <row r="1867" spans="1:12">
      <c r="A1867" t="s">
        <v>19</v>
      </c>
      <c r="B1867" s="1">
        <v>43889</v>
      </c>
      <c r="C1867">
        <v>1</v>
      </c>
      <c r="D1867" s="11">
        <f t="shared" si="145"/>
        <v>7.8338578783725799E-2</v>
      </c>
      <c r="E1867" s="11">
        <f t="shared" si="146"/>
        <v>1.8240602229406939E-2</v>
      </c>
      <c r="F1867" s="11">
        <f t="shared" si="147"/>
        <v>6.6072966377674749E-2</v>
      </c>
      <c r="G1867" s="11">
        <f t="shared" si="148"/>
        <v>6.2966605077713705E-2</v>
      </c>
      <c r="H1867" s="11">
        <f t="shared" si="149"/>
        <v>7.8881760807110471E-2</v>
      </c>
      <c r="I1867">
        <v>0.4</v>
      </c>
      <c r="J1867">
        <v>0</v>
      </c>
      <c r="K1867">
        <v>2</v>
      </c>
      <c r="L1867">
        <v>0</v>
      </c>
    </row>
    <row r="1868" spans="1:12">
      <c r="A1868" t="s">
        <v>19</v>
      </c>
      <c r="B1868" s="1">
        <v>43888</v>
      </c>
      <c r="C1868">
        <v>1</v>
      </c>
      <c r="D1868" s="11">
        <f t="shared" si="145"/>
        <v>7.8338578783725799E-2</v>
      </c>
      <c r="E1868" s="11">
        <f t="shared" si="146"/>
        <v>1.8240602229406939E-2</v>
      </c>
      <c r="F1868" s="11">
        <f t="shared" si="147"/>
        <v>6.6072966377674749E-2</v>
      </c>
      <c r="G1868" s="11">
        <f t="shared" si="148"/>
        <v>6.2966605077713705E-2</v>
      </c>
      <c r="H1868" s="11">
        <f t="shared" si="149"/>
        <v>7.8881760807110471E-2</v>
      </c>
      <c r="I1868">
        <v>0.4</v>
      </c>
      <c r="J1868">
        <v>1</v>
      </c>
      <c r="K1868">
        <v>2</v>
      </c>
      <c r="L1868">
        <v>1</v>
      </c>
    </row>
    <row r="1869" spans="1:12">
      <c r="A1869" t="s">
        <v>19</v>
      </c>
      <c r="B1869" s="1">
        <v>43887</v>
      </c>
      <c r="C1869">
        <v>0</v>
      </c>
      <c r="D1869" s="11">
        <f t="shared" si="145"/>
        <v>0</v>
      </c>
      <c r="E1869" s="11">
        <f t="shared" si="146"/>
        <v>0</v>
      </c>
      <c r="F1869" s="11">
        <f t="shared" si="147"/>
        <v>0</v>
      </c>
      <c r="G1869" s="11">
        <f t="shared" si="148"/>
        <v>0</v>
      </c>
      <c r="H1869" s="11">
        <f t="shared" si="149"/>
        <v>0</v>
      </c>
      <c r="I1869">
        <v>0</v>
      </c>
      <c r="J1869">
        <v>0</v>
      </c>
      <c r="K1869">
        <v>1</v>
      </c>
      <c r="L1869">
        <v>0</v>
      </c>
    </row>
    <row r="1870" spans="1:12">
      <c r="A1870" t="s">
        <v>19</v>
      </c>
      <c r="B1870" s="1">
        <v>43886</v>
      </c>
      <c r="C1870">
        <v>0</v>
      </c>
      <c r="D1870" s="11">
        <f t="shared" si="145"/>
        <v>0</v>
      </c>
      <c r="E1870" s="11">
        <f t="shared" si="146"/>
        <v>0</v>
      </c>
      <c r="F1870" s="11">
        <f t="shared" si="147"/>
        <v>0</v>
      </c>
      <c r="G1870" s="11">
        <f t="shared" si="148"/>
        <v>0</v>
      </c>
      <c r="H1870" s="11">
        <f t="shared" si="149"/>
        <v>0</v>
      </c>
      <c r="I1870">
        <v>0</v>
      </c>
      <c r="J1870">
        <v>0</v>
      </c>
      <c r="K1870">
        <v>1</v>
      </c>
      <c r="L1870">
        <v>0</v>
      </c>
    </row>
    <row r="1871" spans="1:12">
      <c r="A1871" t="s">
        <v>19</v>
      </c>
      <c r="B1871" s="1">
        <v>43885</v>
      </c>
      <c r="C1871">
        <v>0</v>
      </c>
      <c r="D1871" s="11">
        <f t="shared" si="145"/>
        <v>0</v>
      </c>
      <c r="E1871" s="11">
        <f t="shared" si="146"/>
        <v>0</v>
      </c>
      <c r="F1871" s="11">
        <f t="shared" si="147"/>
        <v>0</v>
      </c>
      <c r="G1871" s="11">
        <f t="shared" si="148"/>
        <v>0</v>
      </c>
      <c r="H1871" s="11">
        <f t="shared" si="149"/>
        <v>0</v>
      </c>
      <c r="I1871">
        <v>0</v>
      </c>
      <c r="J1871">
        <v>0</v>
      </c>
      <c r="K1871">
        <v>1</v>
      </c>
      <c r="L1871">
        <v>0</v>
      </c>
    </row>
    <row r="1872" spans="1:12">
      <c r="A1872" t="s">
        <v>19</v>
      </c>
      <c r="B1872" s="1">
        <v>43884</v>
      </c>
      <c r="C1872">
        <v>0</v>
      </c>
      <c r="D1872" s="11">
        <f t="shared" si="145"/>
        <v>0</v>
      </c>
      <c r="E1872" s="11">
        <f t="shared" si="146"/>
        <v>0</v>
      </c>
      <c r="F1872" s="11">
        <f t="shared" si="147"/>
        <v>0</v>
      </c>
      <c r="G1872" s="11">
        <f t="shared" si="148"/>
        <v>0</v>
      </c>
      <c r="H1872" s="11">
        <f t="shared" si="149"/>
        <v>0</v>
      </c>
      <c r="I1872">
        <v>0</v>
      </c>
      <c r="J1872">
        <v>1</v>
      </c>
      <c r="K1872">
        <v>1</v>
      </c>
      <c r="L1872">
        <v>0</v>
      </c>
    </row>
    <row r="1873" spans="1:12">
      <c r="A1873" t="s">
        <v>19</v>
      </c>
      <c r="B1873" s="1">
        <v>43883</v>
      </c>
      <c r="C1873">
        <v>0</v>
      </c>
      <c r="D1873" s="11">
        <f t="shared" si="145"/>
        <v>0</v>
      </c>
      <c r="E1873" s="11">
        <f t="shared" si="146"/>
        <v>0</v>
      </c>
      <c r="F1873" s="11">
        <f t="shared" si="147"/>
        <v>0</v>
      </c>
      <c r="G1873" s="11">
        <f t="shared" si="148"/>
        <v>0</v>
      </c>
      <c r="H1873" s="11">
        <f t="shared" si="149"/>
        <v>0</v>
      </c>
      <c r="I1873">
        <v>0</v>
      </c>
      <c r="J1873">
        <v>0</v>
      </c>
      <c r="K1873">
        <v>0</v>
      </c>
      <c r="L1873">
        <v>0</v>
      </c>
    </row>
    <row r="1874" spans="1:12">
      <c r="A1874" t="s">
        <v>19</v>
      </c>
      <c r="B1874" s="1">
        <v>43882</v>
      </c>
      <c r="C1874">
        <v>0</v>
      </c>
      <c r="D1874" s="11">
        <f t="shared" si="145"/>
        <v>0</v>
      </c>
      <c r="E1874" s="11">
        <f t="shared" si="146"/>
        <v>0</v>
      </c>
      <c r="F1874" s="11">
        <f t="shared" si="147"/>
        <v>0</v>
      </c>
      <c r="G1874" s="11">
        <f t="shared" si="148"/>
        <v>0</v>
      </c>
      <c r="H1874" s="11">
        <f t="shared" si="149"/>
        <v>0</v>
      </c>
      <c r="I1874">
        <v>0</v>
      </c>
      <c r="J1874">
        <v>0</v>
      </c>
      <c r="K1874">
        <v>0</v>
      </c>
      <c r="L1874">
        <v>0</v>
      </c>
    </row>
    <row r="1875" spans="1:12">
      <c r="A1875" t="s">
        <v>19</v>
      </c>
      <c r="B1875" s="1">
        <v>43881</v>
      </c>
      <c r="C1875">
        <v>0</v>
      </c>
      <c r="D1875" s="11">
        <f t="shared" si="145"/>
        <v>0</v>
      </c>
      <c r="E1875" s="11">
        <f t="shared" si="146"/>
        <v>0</v>
      </c>
      <c r="F1875" s="11">
        <f t="shared" si="147"/>
        <v>0</v>
      </c>
      <c r="G1875" s="11">
        <f t="shared" si="148"/>
        <v>0</v>
      </c>
      <c r="H1875" s="11">
        <f t="shared" si="149"/>
        <v>0</v>
      </c>
      <c r="I1875">
        <v>0</v>
      </c>
      <c r="J1875">
        <v>0</v>
      </c>
      <c r="K1875">
        <v>0</v>
      </c>
      <c r="L1875">
        <v>0</v>
      </c>
    </row>
    <row r="1876" spans="1:12">
      <c r="A1876" t="s">
        <v>19</v>
      </c>
      <c r="B1876" s="1">
        <v>43880</v>
      </c>
      <c r="C1876">
        <v>0</v>
      </c>
      <c r="D1876" s="11">
        <f t="shared" si="145"/>
        <v>0</v>
      </c>
      <c r="E1876" s="11">
        <f t="shared" si="146"/>
        <v>0</v>
      </c>
      <c r="F1876" s="11">
        <f t="shared" si="147"/>
        <v>0</v>
      </c>
      <c r="G1876" s="11">
        <f t="shared" si="148"/>
        <v>0</v>
      </c>
      <c r="H1876" s="11">
        <f t="shared" si="149"/>
        <v>0</v>
      </c>
      <c r="I1876">
        <v>0</v>
      </c>
      <c r="J1876">
        <v>0</v>
      </c>
      <c r="K1876">
        <v>0</v>
      </c>
      <c r="L1876">
        <v>0</v>
      </c>
    </row>
    <row r="1877" spans="1:12">
      <c r="A1877" t="s">
        <v>19</v>
      </c>
      <c r="B1877" s="1">
        <v>43879</v>
      </c>
      <c r="C1877">
        <v>0</v>
      </c>
      <c r="D1877" s="11">
        <f t="shared" si="145"/>
        <v>0</v>
      </c>
      <c r="E1877" s="11">
        <f t="shared" si="146"/>
        <v>0</v>
      </c>
      <c r="F1877" s="11">
        <f t="shared" si="147"/>
        <v>0</v>
      </c>
      <c r="G1877" s="11">
        <f t="shared" si="148"/>
        <v>0</v>
      </c>
      <c r="H1877" s="11">
        <f t="shared" si="149"/>
        <v>0</v>
      </c>
      <c r="I1877">
        <v>0</v>
      </c>
      <c r="J1877">
        <v>0</v>
      </c>
      <c r="K1877">
        <v>0</v>
      </c>
      <c r="L1877">
        <v>0</v>
      </c>
    </row>
    <row r="1878" spans="1:12">
      <c r="A1878" t="s">
        <v>19</v>
      </c>
      <c r="B1878" s="1">
        <v>43878</v>
      </c>
      <c r="C1878">
        <v>0</v>
      </c>
      <c r="D1878" s="11">
        <f t="shared" si="145"/>
        <v>0</v>
      </c>
      <c r="E1878" s="11">
        <f t="shared" si="146"/>
        <v>0</v>
      </c>
      <c r="F1878" s="11">
        <f t="shared" si="147"/>
        <v>0</v>
      </c>
      <c r="G1878" s="11">
        <f t="shared" si="148"/>
        <v>0</v>
      </c>
      <c r="H1878" s="11">
        <f t="shared" si="149"/>
        <v>0</v>
      </c>
      <c r="I1878">
        <v>0</v>
      </c>
      <c r="J1878">
        <v>0</v>
      </c>
      <c r="K1878">
        <v>0</v>
      </c>
      <c r="L1878">
        <v>0</v>
      </c>
    </row>
    <row r="1879" spans="1:12">
      <c r="A1879" t="s">
        <v>19</v>
      </c>
      <c r="B1879" s="1">
        <v>43877</v>
      </c>
      <c r="C1879">
        <v>0</v>
      </c>
      <c r="D1879" s="11">
        <f t="shared" si="145"/>
        <v>0</v>
      </c>
      <c r="E1879" s="11">
        <f t="shared" si="146"/>
        <v>0</v>
      </c>
      <c r="F1879" s="11">
        <f t="shared" si="147"/>
        <v>0</v>
      </c>
      <c r="G1879" s="11">
        <f t="shared" si="148"/>
        <v>0</v>
      </c>
      <c r="H1879" s="11">
        <f t="shared" si="149"/>
        <v>0</v>
      </c>
      <c r="I1879">
        <v>0</v>
      </c>
      <c r="J1879">
        <v>0</v>
      </c>
      <c r="K1879">
        <v>0</v>
      </c>
      <c r="L1879">
        <v>0</v>
      </c>
    </row>
    <row r="1880" spans="1:12">
      <c r="A1880" t="s">
        <v>19</v>
      </c>
      <c r="B1880" s="1">
        <v>43876</v>
      </c>
      <c r="C1880">
        <v>0</v>
      </c>
      <c r="D1880" s="11">
        <f t="shared" si="145"/>
        <v>0</v>
      </c>
      <c r="E1880" s="11">
        <f t="shared" si="146"/>
        <v>0</v>
      </c>
      <c r="F1880" s="11">
        <f t="shared" si="147"/>
        <v>0</v>
      </c>
      <c r="G1880" s="11">
        <f t="shared" si="148"/>
        <v>0</v>
      </c>
      <c r="H1880" s="11">
        <f t="shared" si="149"/>
        <v>0</v>
      </c>
      <c r="I1880">
        <v>0</v>
      </c>
      <c r="J1880">
        <v>0</v>
      </c>
      <c r="K1880">
        <v>0</v>
      </c>
      <c r="L1880">
        <v>0</v>
      </c>
    </row>
    <row r="1881" spans="1:12">
      <c r="A1881" t="s">
        <v>19</v>
      </c>
      <c r="B1881" s="1">
        <v>43875</v>
      </c>
      <c r="C1881">
        <v>0</v>
      </c>
      <c r="D1881" s="11">
        <f t="shared" si="145"/>
        <v>0</v>
      </c>
      <c r="E1881" s="11">
        <f t="shared" si="146"/>
        <v>0</v>
      </c>
      <c r="F1881" s="11">
        <f t="shared" si="147"/>
        <v>0</v>
      </c>
      <c r="G1881" s="11">
        <f t="shared" si="148"/>
        <v>0</v>
      </c>
      <c r="H1881" s="11">
        <f t="shared" si="149"/>
        <v>0</v>
      </c>
      <c r="I1881">
        <v>0</v>
      </c>
      <c r="J1881">
        <v>0</v>
      </c>
      <c r="K1881">
        <v>0</v>
      </c>
      <c r="L1881">
        <v>0</v>
      </c>
    </row>
    <row r="1882" spans="1:12">
      <c r="A1882" t="s">
        <v>19</v>
      </c>
      <c r="B1882" s="1">
        <v>43874</v>
      </c>
      <c r="C1882">
        <v>0</v>
      </c>
      <c r="D1882" s="11">
        <f t="shared" si="145"/>
        <v>0</v>
      </c>
      <c r="E1882" s="11">
        <f t="shared" si="146"/>
        <v>0</v>
      </c>
      <c r="F1882" s="11">
        <f t="shared" si="147"/>
        <v>0</v>
      </c>
      <c r="G1882" s="11">
        <f t="shared" si="148"/>
        <v>0</v>
      </c>
      <c r="H1882" s="11">
        <f t="shared" si="149"/>
        <v>0</v>
      </c>
      <c r="I1882">
        <v>0</v>
      </c>
      <c r="J1882">
        <v>0</v>
      </c>
      <c r="K1882">
        <v>0</v>
      </c>
      <c r="L1882">
        <v>0</v>
      </c>
    </row>
    <row r="1883" spans="1:12">
      <c r="A1883" t="s">
        <v>20</v>
      </c>
      <c r="B1883" s="1">
        <v>43972</v>
      </c>
      <c r="C1883">
        <v>333</v>
      </c>
      <c r="D1883" s="11">
        <f t="shared" si="145"/>
        <v>380.5954379647124</v>
      </c>
      <c r="E1883" s="11">
        <f t="shared" si="146"/>
        <v>77.650243690585341</v>
      </c>
      <c r="F1883" s="11">
        <f t="shared" si="147"/>
        <v>963.01477381523296</v>
      </c>
      <c r="G1883" s="11">
        <f t="shared" si="148"/>
        <v>859.06752760517577</v>
      </c>
      <c r="H1883" s="11">
        <f t="shared" si="149"/>
        <v>663.78145344035909</v>
      </c>
      <c r="I1883">
        <v>357.90000000000003</v>
      </c>
      <c r="J1883">
        <v>2</v>
      </c>
      <c r="K1883">
        <v>1515</v>
      </c>
      <c r="L1883">
        <v>0</v>
      </c>
    </row>
    <row r="1884" spans="1:12">
      <c r="A1884" t="s">
        <v>20</v>
      </c>
      <c r="B1884" s="1">
        <v>43971</v>
      </c>
      <c r="C1884">
        <v>333</v>
      </c>
      <c r="D1884" s="11">
        <f t="shared" si="145"/>
        <v>380.5954379647124</v>
      </c>
      <c r="E1884" s="11">
        <f t="shared" si="146"/>
        <v>77.650243690585341</v>
      </c>
      <c r="F1884" s="11">
        <f t="shared" si="147"/>
        <v>963.01477381523296</v>
      </c>
      <c r="G1884" s="11">
        <f t="shared" si="148"/>
        <v>859.06752760517577</v>
      </c>
      <c r="H1884" s="11">
        <f t="shared" si="149"/>
        <v>663.78145344035909</v>
      </c>
      <c r="I1884">
        <v>357.90000000000003</v>
      </c>
      <c r="J1884">
        <v>5</v>
      </c>
      <c r="K1884">
        <v>1513</v>
      </c>
      <c r="L1884">
        <v>0</v>
      </c>
    </row>
    <row r="1885" spans="1:12">
      <c r="A1885" t="s">
        <v>20</v>
      </c>
      <c r="B1885" s="1">
        <v>43970</v>
      </c>
      <c r="C1885">
        <v>333</v>
      </c>
      <c r="D1885" s="11">
        <f t="shared" si="145"/>
        <v>380.50603335161287</v>
      </c>
      <c r="E1885" s="11">
        <f t="shared" si="146"/>
        <v>77.632003088355944</v>
      </c>
      <c r="F1885" s="11">
        <f t="shared" si="147"/>
        <v>962.78855469993698</v>
      </c>
      <c r="G1885" s="11">
        <f t="shared" si="148"/>
        <v>858.86572644764578</v>
      </c>
      <c r="H1885" s="11">
        <f t="shared" si="149"/>
        <v>663.62552638998545</v>
      </c>
      <c r="I1885">
        <v>357.90000000000003</v>
      </c>
      <c r="J1885">
        <v>64</v>
      </c>
      <c r="K1885">
        <v>1508</v>
      </c>
      <c r="L1885">
        <v>3</v>
      </c>
    </row>
    <row r="1886" spans="1:12">
      <c r="A1886" t="s">
        <v>20</v>
      </c>
      <c r="B1886" s="1">
        <v>43969</v>
      </c>
      <c r="C1886">
        <v>330</v>
      </c>
      <c r="D1886" s="11">
        <f t="shared" si="145"/>
        <v>378.41992571262375</v>
      </c>
      <c r="E1886" s="11">
        <f t="shared" si="146"/>
        <v>77.206389036336446</v>
      </c>
      <c r="F1886" s="11">
        <f t="shared" si="147"/>
        <v>957.51010867636273</v>
      </c>
      <c r="G1886" s="11">
        <f t="shared" si="148"/>
        <v>854.15703277194586</v>
      </c>
      <c r="H1886" s="11">
        <f t="shared" si="149"/>
        <v>659.98722854793516</v>
      </c>
      <c r="I1886">
        <v>354.70000000000005</v>
      </c>
      <c r="J1886">
        <v>18</v>
      </c>
      <c r="K1886">
        <v>1444</v>
      </c>
      <c r="L1886">
        <v>1</v>
      </c>
    </row>
    <row r="1887" spans="1:12">
      <c r="A1887" t="s">
        <v>20</v>
      </c>
      <c r="B1887" s="1">
        <v>43968</v>
      </c>
      <c r="C1887">
        <v>329</v>
      </c>
      <c r="D1887" s="11">
        <f t="shared" si="145"/>
        <v>373.97949659534697</v>
      </c>
      <c r="E1887" s="11">
        <f t="shared" si="146"/>
        <v>76.30043912560923</v>
      </c>
      <c r="F1887" s="11">
        <f t="shared" si="147"/>
        <v>946.2745592833262</v>
      </c>
      <c r="G1887" s="11">
        <f t="shared" si="148"/>
        <v>844.1342419479563</v>
      </c>
      <c r="H1887" s="11">
        <f t="shared" si="149"/>
        <v>652.24285171271367</v>
      </c>
      <c r="I1887">
        <v>353.6</v>
      </c>
      <c r="J1887">
        <v>121</v>
      </c>
      <c r="K1887">
        <v>1426</v>
      </c>
      <c r="L1887">
        <v>7</v>
      </c>
    </row>
    <row r="1888" spans="1:12">
      <c r="A1888" t="s">
        <v>20</v>
      </c>
      <c r="B1888" s="1">
        <v>43967</v>
      </c>
      <c r="C1888">
        <v>322</v>
      </c>
      <c r="D1888" s="11">
        <f t="shared" si="145"/>
        <v>370.67152591066423</v>
      </c>
      <c r="E1888" s="11">
        <f t="shared" si="146"/>
        <v>75.625536843121168</v>
      </c>
      <c r="F1888" s="11">
        <f t="shared" si="147"/>
        <v>937.90445201737282</v>
      </c>
      <c r="G1888" s="11">
        <f t="shared" si="148"/>
        <v>836.66759911934662</v>
      </c>
      <c r="H1888" s="11">
        <f t="shared" si="149"/>
        <v>646.47355084889091</v>
      </c>
      <c r="I1888">
        <v>346.1</v>
      </c>
      <c r="J1888">
        <v>38</v>
      </c>
      <c r="K1888">
        <v>1305</v>
      </c>
      <c r="L1888">
        <v>1</v>
      </c>
    </row>
    <row r="1889" spans="1:12">
      <c r="A1889" t="s">
        <v>20</v>
      </c>
      <c r="B1889" s="1">
        <v>43966</v>
      </c>
      <c r="C1889">
        <v>321</v>
      </c>
      <c r="D1889" s="11">
        <f t="shared" si="145"/>
        <v>366.0224860294885</v>
      </c>
      <c r="E1889" s="11">
        <f t="shared" si="146"/>
        <v>74.677025527192015</v>
      </c>
      <c r="F1889" s="11">
        <f t="shared" si="147"/>
        <v>926.14105802197878</v>
      </c>
      <c r="G1889" s="11">
        <f t="shared" si="148"/>
        <v>826.17393892778705</v>
      </c>
      <c r="H1889" s="11">
        <f t="shared" si="149"/>
        <v>638.36534422946443</v>
      </c>
      <c r="I1889">
        <v>345</v>
      </c>
      <c r="J1889">
        <v>23</v>
      </c>
      <c r="K1889">
        <v>1267</v>
      </c>
      <c r="L1889">
        <v>0</v>
      </c>
    </row>
    <row r="1890" spans="1:12">
      <c r="A1890" t="s">
        <v>20</v>
      </c>
      <c r="B1890" s="1">
        <v>43965</v>
      </c>
      <c r="C1890">
        <v>321</v>
      </c>
      <c r="D1890" s="11">
        <f t="shared" si="145"/>
        <v>360.86682000741541</v>
      </c>
      <c r="E1890" s="11">
        <f t="shared" si="146"/>
        <v>73.625150798629548</v>
      </c>
      <c r="F1890" s="11">
        <f t="shared" si="147"/>
        <v>913.09575570657398</v>
      </c>
      <c r="G1890" s="11">
        <f t="shared" si="148"/>
        <v>814.53673884355749</v>
      </c>
      <c r="H1890" s="11">
        <f t="shared" si="149"/>
        <v>629.37355099125421</v>
      </c>
      <c r="I1890">
        <v>345</v>
      </c>
      <c r="J1890">
        <v>145</v>
      </c>
      <c r="K1890">
        <v>1244</v>
      </c>
      <c r="L1890">
        <v>2</v>
      </c>
    </row>
    <row r="1891" spans="1:12">
      <c r="A1891" t="s">
        <v>20</v>
      </c>
      <c r="B1891" s="1">
        <v>43964</v>
      </c>
      <c r="C1891">
        <v>319</v>
      </c>
      <c r="D1891" s="11">
        <f t="shared" si="145"/>
        <v>357.29063548343413</v>
      </c>
      <c r="E1891" s="11">
        <f t="shared" si="146"/>
        <v>72.895526709453264</v>
      </c>
      <c r="F1891" s="11">
        <f t="shared" si="147"/>
        <v>904.04699109473245</v>
      </c>
      <c r="G1891" s="11">
        <f t="shared" si="148"/>
        <v>806.46469254235785</v>
      </c>
      <c r="H1891" s="11">
        <f t="shared" si="149"/>
        <v>623.13646897631077</v>
      </c>
      <c r="I1891">
        <v>342.8</v>
      </c>
      <c r="J1891">
        <v>27</v>
      </c>
      <c r="K1891">
        <v>1099</v>
      </c>
      <c r="L1891">
        <v>1</v>
      </c>
    </row>
    <row r="1892" spans="1:12">
      <c r="A1892" t="s">
        <v>20</v>
      </c>
      <c r="B1892" s="1">
        <v>43963</v>
      </c>
      <c r="C1892">
        <v>318</v>
      </c>
      <c r="D1892" s="11">
        <f t="shared" si="145"/>
        <v>353.1780232808556</v>
      </c>
      <c r="E1892" s="11">
        <f t="shared" si="146"/>
        <v>72.056459006900553</v>
      </c>
      <c r="F1892" s="11">
        <f t="shared" si="147"/>
        <v>893.64091179111472</v>
      </c>
      <c r="G1892" s="11">
        <f t="shared" si="148"/>
        <v>797.18183929597819</v>
      </c>
      <c r="H1892" s="11">
        <f t="shared" si="149"/>
        <v>615.96382465912575</v>
      </c>
      <c r="I1892">
        <v>341.8</v>
      </c>
      <c r="J1892">
        <v>18</v>
      </c>
      <c r="K1892">
        <v>1072</v>
      </c>
      <c r="L1892">
        <v>1</v>
      </c>
    </row>
    <row r="1893" spans="1:12">
      <c r="A1893" t="s">
        <v>20</v>
      </c>
      <c r="B1893" s="1">
        <v>43962</v>
      </c>
      <c r="C1893">
        <v>317</v>
      </c>
      <c r="D1893" s="11">
        <f t="shared" si="145"/>
        <v>349.09521261597689</v>
      </c>
      <c r="E1893" s="11">
        <f t="shared" si="146"/>
        <v>71.22347150509097</v>
      </c>
      <c r="F1893" s="11">
        <f t="shared" si="147"/>
        <v>883.31023885926231</v>
      </c>
      <c r="G1893" s="11">
        <f t="shared" si="148"/>
        <v>787.96625310210857</v>
      </c>
      <c r="H1893" s="11">
        <f t="shared" si="149"/>
        <v>608.84315602539868</v>
      </c>
      <c r="I1893">
        <v>340.70000000000005</v>
      </c>
      <c r="J1893">
        <v>19</v>
      </c>
      <c r="K1893">
        <v>1054</v>
      </c>
      <c r="L1893">
        <v>2</v>
      </c>
    </row>
    <row r="1894" spans="1:12">
      <c r="A1894" t="s">
        <v>20</v>
      </c>
      <c r="B1894" s="1">
        <v>43961</v>
      </c>
      <c r="C1894">
        <v>315</v>
      </c>
      <c r="D1894" s="11">
        <f t="shared" si="145"/>
        <v>344.02895120700339</v>
      </c>
      <c r="E1894" s="11">
        <f t="shared" si="146"/>
        <v>70.1898373787579</v>
      </c>
      <c r="F1894" s="11">
        <f t="shared" si="147"/>
        <v>870.49115565915349</v>
      </c>
      <c r="G1894" s="11">
        <f t="shared" si="148"/>
        <v>776.53085417540899</v>
      </c>
      <c r="H1894" s="11">
        <f t="shared" si="149"/>
        <v>600.0072898375621</v>
      </c>
      <c r="I1894">
        <v>338.5</v>
      </c>
      <c r="J1894">
        <v>9</v>
      </c>
      <c r="K1894">
        <v>1035</v>
      </c>
      <c r="L1894">
        <v>2</v>
      </c>
    </row>
    <row r="1895" spans="1:12">
      <c r="A1895" t="s">
        <v>20</v>
      </c>
      <c r="B1895" s="1">
        <v>43960</v>
      </c>
      <c r="C1895">
        <v>313</v>
      </c>
      <c r="D1895" s="11">
        <f t="shared" si="145"/>
        <v>341.07859897471877</v>
      </c>
      <c r="E1895" s="11">
        <f t="shared" si="146"/>
        <v>69.58789750518747</v>
      </c>
      <c r="F1895" s="11">
        <f t="shared" si="147"/>
        <v>863.02592485438424</v>
      </c>
      <c r="G1895" s="11">
        <f t="shared" si="148"/>
        <v>769.87141597691925</v>
      </c>
      <c r="H1895" s="11">
        <f t="shared" si="149"/>
        <v>594.86169717523364</v>
      </c>
      <c r="I1895">
        <v>336.40000000000003</v>
      </c>
      <c r="J1895">
        <v>16</v>
      </c>
      <c r="K1895">
        <v>1026</v>
      </c>
      <c r="L1895">
        <v>1</v>
      </c>
    </row>
    <row r="1896" spans="1:12">
      <c r="A1896" t="s">
        <v>20</v>
      </c>
      <c r="B1896" s="1">
        <v>43959</v>
      </c>
      <c r="C1896">
        <v>312</v>
      </c>
      <c r="D1896" s="11">
        <f t="shared" si="145"/>
        <v>337.38320829993808</v>
      </c>
      <c r="E1896" s="11">
        <f t="shared" si="146"/>
        <v>68.833952613038662</v>
      </c>
      <c r="F1896" s="11">
        <f t="shared" si="147"/>
        <v>853.67553475548141</v>
      </c>
      <c r="G1896" s="11">
        <f t="shared" si="148"/>
        <v>761.5303014656796</v>
      </c>
      <c r="H1896" s="11">
        <f t="shared" si="149"/>
        <v>588.41671242645873</v>
      </c>
      <c r="I1896">
        <v>335.3</v>
      </c>
      <c r="J1896">
        <v>16</v>
      </c>
      <c r="K1896">
        <v>1010</v>
      </c>
      <c r="L1896">
        <v>0</v>
      </c>
    </row>
    <row r="1897" spans="1:12">
      <c r="A1897" t="s">
        <v>20</v>
      </c>
      <c r="B1897" s="1">
        <v>43958</v>
      </c>
      <c r="C1897">
        <v>312</v>
      </c>
      <c r="D1897" s="11">
        <f t="shared" si="145"/>
        <v>334.40305452995364</v>
      </c>
      <c r="E1897" s="11">
        <f t="shared" si="146"/>
        <v>68.22593253872509</v>
      </c>
      <c r="F1897" s="11">
        <f t="shared" si="147"/>
        <v>846.13489757894683</v>
      </c>
      <c r="G1897" s="11">
        <f t="shared" si="148"/>
        <v>754.80359621467983</v>
      </c>
      <c r="H1897" s="11">
        <f t="shared" si="149"/>
        <v>583.21914408067255</v>
      </c>
      <c r="I1897">
        <v>335.3</v>
      </c>
      <c r="J1897">
        <v>17</v>
      </c>
      <c r="K1897">
        <v>994</v>
      </c>
      <c r="L1897">
        <v>1</v>
      </c>
    </row>
    <row r="1898" spans="1:12">
      <c r="A1898" t="s">
        <v>20</v>
      </c>
      <c r="B1898" s="1">
        <v>43957</v>
      </c>
      <c r="C1898">
        <v>311</v>
      </c>
      <c r="D1898" s="11">
        <f t="shared" si="145"/>
        <v>329.48580080947931</v>
      </c>
      <c r="E1898" s="11">
        <f t="shared" si="146"/>
        <v>67.222699416107716</v>
      </c>
      <c r="F1898" s="11">
        <f t="shared" si="147"/>
        <v>833.69284623766475</v>
      </c>
      <c r="G1898" s="11">
        <f t="shared" si="148"/>
        <v>743.7045325505303</v>
      </c>
      <c r="H1898" s="11">
        <f t="shared" si="149"/>
        <v>574.64315631012528</v>
      </c>
      <c r="I1898">
        <v>334.20000000000005</v>
      </c>
      <c r="J1898">
        <v>22</v>
      </c>
      <c r="K1898">
        <v>977</v>
      </c>
      <c r="L1898">
        <v>2</v>
      </c>
    </row>
    <row r="1899" spans="1:12">
      <c r="A1899" t="s">
        <v>20</v>
      </c>
      <c r="B1899" s="1">
        <v>43956</v>
      </c>
      <c r="C1899">
        <v>309</v>
      </c>
      <c r="D1899" s="11">
        <f t="shared" si="145"/>
        <v>324.56854708900499</v>
      </c>
      <c r="E1899" s="11">
        <f t="shared" si="146"/>
        <v>66.219466293490328</v>
      </c>
      <c r="F1899" s="11">
        <f t="shared" si="147"/>
        <v>821.25079489638267</v>
      </c>
      <c r="G1899" s="11">
        <f t="shared" si="148"/>
        <v>732.60546888638078</v>
      </c>
      <c r="H1899" s="11">
        <f t="shared" si="149"/>
        <v>566.06716853957801</v>
      </c>
      <c r="I1899">
        <v>332.1</v>
      </c>
      <c r="J1899">
        <v>22</v>
      </c>
      <c r="K1899">
        <v>955</v>
      </c>
      <c r="L1899">
        <v>0</v>
      </c>
    </row>
    <row r="1900" spans="1:12">
      <c r="A1900" t="s">
        <v>20</v>
      </c>
      <c r="B1900" s="1">
        <v>43955</v>
      </c>
      <c r="C1900">
        <v>309</v>
      </c>
      <c r="D1900" s="11">
        <f t="shared" si="145"/>
        <v>319.83010259472974</v>
      </c>
      <c r="E1900" s="11">
        <f t="shared" si="146"/>
        <v>65.252714375331763</v>
      </c>
      <c r="F1900" s="11">
        <f t="shared" si="147"/>
        <v>809.26118178569266</v>
      </c>
      <c r="G1900" s="11">
        <f t="shared" si="148"/>
        <v>721.91000753729122</v>
      </c>
      <c r="H1900" s="11">
        <f t="shared" si="149"/>
        <v>557.80303486977789</v>
      </c>
      <c r="I1900">
        <v>332.1</v>
      </c>
      <c r="J1900">
        <v>19</v>
      </c>
      <c r="K1900">
        <v>933</v>
      </c>
      <c r="L1900">
        <v>0</v>
      </c>
    </row>
    <row r="1901" spans="1:12">
      <c r="A1901" t="s">
        <v>20</v>
      </c>
      <c r="B1901" s="1">
        <v>43954</v>
      </c>
      <c r="C1901">
        <v>309</v>
      </c>
      <c r="D1901" s="11">
        <f t="shared" si="145"/>
        <v>316.01550576914968</v>
      </c>
      <c r="E1901" s="11">
        <f t="shared" si="146"/>
        <v>64.474448680210401</v>
      </c>
      <c r="F1901" s="11">
        <f t="shared" si="147"/>
        <v>799.60916619972829</v>
      </c>
      <c r="G1901" s="11">
        <f t="shared" si="148"/>
        <v>713.29982481601155</v>
      </c>
      <c r="H1901" s="11">
        <f t="shared" si="149"/>
        <v>551.1501473871715</v>
      </c>
      <c r="I1901">
        <v>332.1</v>
      </c>
      <c r="J1901">
        <v>14</v>
      </c>
      <c r="K1901">
        <v>914</v>
      </c>
      <c r="L1901">
        <v>0</v>
      </c>
    </row>
    <row r="1902" spans="1:12">
      <c r="A1902" t="s">
        <v>20</v>
      </c>
      <c r="B1902" s="1">
        <v>43953</v>
      </c>
      <c r="C1902">
        <v>309</v>
      </c>
      <c r="D1902" s="11">
        <f t="shared" si="145"/>
        <v>313.21416122536431</v>
      </c>
      <c r="E1902" s="11">
        <f t="shared" si="146"/>
        <v>63.902909810355645</v>
      </c>
      <c r="F1902" s="11">
        <f t="shared" si="147"/>
        <v>792.52096725378578</v>
      </c>
      <c r="G1902" s="11">
        <f t="shared" si="148"/>
        <v>706.97672188007175</v>
      </c>
      <c r="H1902" s="11">
        <f t="shared" si="149"/>
        <v>546.26443314213248</v>
      </c>
      <c r="I1902">
        <v>332.1</v>
      </c>
      <c r="J1902">
        <v>21</v>
      </c>
      <c r="K1902">
        <v>900</v>
      </c>
      <c r="L1902">
        <v>2</v>
      </c>
    </row>
    <row r="1903" spans="1:12">
      <c r="A1903" t="s">
        <v>20</v>
      </c>
      <c r="B1903" s="1">
        <v>43952</v>
      </c>
      <c r="C1903">
        <v>307</v>
      </c>
      <c r="D1903" s="11">
        <f t="shared" si="145"/>
        <v>308.23730442949028</v>
      </c>
      <c r="E1903" s="11">
        <f t="shared" si="146"/>
        <v>62.887516286251994</v>
      </c>
      <c r="F1903" s="11">
        <f t="shared" si="147"/>
        <v>779.92810316897305</v>
      </c>
      <c r="G1903" s="11">
        <f t="shared" si="148"/>
        <v>695.74312411090227</v>
      </c>
      <c r="H1903" s="11">
        <f t="shared" si="149"/>
        <v>537.58449400466941</v>
      </c>
      <c r="I1903">
        <v>329.90000000000003</v>
      </c>
      <c r="J1903">
        <v>17</v>
      </c>
      <c r="K1903">
        <v>879</v>
      </c>
      <c r="L1903">
        <v>1</v>
      </c>
    </row>
    <row r="1904" spans="1:12">
      <c r="A1904" t="s">
        <v>20</v>
      </c>
      <c r="B1904" s="1">
        <v>43951</v>
      </c>
      <c r="C1904">
        <v>306</v>
      </c>
      <c r="D1904" s="11">
        <f t="shared" si="145"/>
        <v>303.52866147291485</v>
      </c>
      <c r="E1904" s="11">
        <f t="shared" si="146"/>
        <v>61.926844568836565</v>
      </c>
      <c r="F1904" s="11">
        <f t="shared" si="147"/>
        <v>768.01389643004836</v>
      </c>
      <c r="G1904" s="11">
        <f t="shared" si="148"/>
        <v>685.11492981432264</v>
      </c>
      <c r="H1904" s="11">
        <f t="shared" si="149"/>
        <v>529.37233601832725</v>
      </c>
      <c r="I1904">
        <v>328.90000000000003</v>
      </c>
      <c r="J1904">
        <v>11</v>
      </c>
      <c r="K1904">
        <v>862</v>
      </c>
      <c r="L1904">
        <v>2</v>
      </c>
    </row>
    <row r="1905" spans="1:12">
      <c r="A1905" t="s">
        <v>20</v>
      </c>
      <c r="B1905" s="1">
        <v>43950</v>
      </c>
      <c r="C1905">
        <v>304</v>
      </c>
      <c r="D1905" s="11">
        <f t="shared" si="145"/>
        <v>297.80676623454474</v>
      </c>
      <c r="E1905" s="11">
        <f t="shared" si="146"/>
        <v>60.759446026154521</v>
      </c>
      <c r="F1905" s="11">
        <f t="shared" si="147"/>
        <v>753.53587305110193</v>
      </c>
      <c r="G1905" s="11">
        <f t="shared" si="148"/>
        <v>672.19965573240313</v>
      </c>
      <c r="H1905" s="11">
        <f t="shared" si="149"/>
        <v>519.39300479441772</v>
      </c>
      <c r="I1905">
        <v>326.70000000000005</v>
      </c>
      <c r="J1905">
        <v>19</v>
      </c>
      <c r="K1905">
        <v>851</v>
      </c>
      <c r="L1905">
        <v>0</v>
      </c>
    </row>
    <row r="1906" spans="1:12">
      <c r="A1906" t="s">
        <v>20</v>
      </c>
      <c r="B1906" s="1">
        <v>43949</v>
      </c>
      <c r="C1906">
        <v>304</v>
      </c>
      <c r="D1906" s="11">
        <f t="shared" si="145"/>
        <v>292.94911558947013</v>
      </c>
      <c r="E1906" s="11">
        <f t="shared" si="146"/>
        <v>59.76837330502341</v>
      </c>
      <c r="F1906" s="11">
        <f t="shared" si="147"/>
        <v>741.24463445335061</v>
      </c>
      <c r="G1906" s="11">
        <f t="shared" si="148"/>
        <v>661.23512617327367</v>
      </c>
      <c r="H1906" s="11">
        <f t="shared" si="149"/>
        <v>510.92096839078613</v>
      </c>
      <c r="I1906">
        <v>326.70000000000005</v>
      </c>
      <c r="J1906">
        <v>21</v>
      </c>
      <c r="K1906">
        <v>832</v>
      </c>
      <c r="L1906">
        <v>2</v>
      </c>
    </row>
    <row r="1907" spans="1:12">
      <c r="A1907" t="s">
        <v>20</v>
      </c>
      <c r="B1907" s="1">
        <v>43948</v>
      </c>
      <c r="C1907">
        <v>302</v>
      </c>
      <c r="D1907" s="11">
        <f t="shared" si="145"/>
        <v>288.59809108529282</v>
      </c>
      <c r="E1907" s="11">
        <f t="shared" si="146"/>
        <v>58.880663996525605</v>
      </c>
      <c r="F1907" s="11">
        <f t="shared" si="147"/>
        <v>730.23530417561005</v>
      </c>
      <c r="G1907" s="11">
        <f t="shared" si="148"/>
        <v>651.41413650681397</v>
      </c>
      <c r="H1907" s="11">
        <f t="shared" si="149"/>
        <v>503.33251860593822</v>
      </c>
      <c r="I1907">
        <v>324.60000000000002</v>
      </c>
      <c r="J1907">
        <v>20</v>
      </c>
      <c r="K1907">
        <v>811</v>
      </c>
      <c r="L1907">
        <v>5</v>
      </c>
    </row>
    <row r="1908" spans="1:12">
      <c r="A1908" t="s">
        <v>20</v>
      </c>
      <c r="B1908" s="1">
        <v>43947</v>
      </c>
      <c r="C1908">
        <v>297</v>
      </c>
      <c r="D1908" s="11">
        <f t="shared" si="145"/>
        <v>283.71063890251838</v>
      </c>
      <c r="E1908" s="11">
        <f t="shared" si="146"/>
        <v>57.883511074651359</v>
      </c>
      <c r="F1908" s="11">
        <f t="shared" si="147"/>
        <v>717.8686592060933</v>
      </c>
      <c r="G1908" s="11">
        <f t="shared" si="148"/>
        <v>640.38233989517448</v>
      </c>
      <c r="H1908" s="11">
        <f t="shared" si="149"/>
        <v>494.80850651884884</v>
      </c>
      <c r="I1908">
        <v>319.20000000000005</v>
      </c>
      <c r="J1908">
        <v>8</v>
      </c>
      <c r="K1908">
        <v>791</v>
      </c>
      <c r="L1908">
        <v>0</v>
      </c>
    </row>
    <row r="1909" spans="1:12">
      <c r="A1909" t="s">
        <v>20</v>
      </c>
      <c r="B1909" s="1">
        <v>43946</v>
      </c>
      <c r="C1909">
        <v>297</v>
      </c>
      <c r="D1909" s="11">
        <f t="shared" si="145"/>
        <v>280.16425591623687</v>
      </c>
      <c r="E1909" s="11">
        <f t="shared" si="146"/>
        <v>57.159967186218218</v>
      </c>
      <c r="F1909" s="11">
        <f t="shared" si="147"/>
        <v>708.8953009660172</v>
      </c>
      <c r="G1909" s="11">
        <f t="shared" si="148"/>
        <v>632.37756064648477</v>
      </c>
      <c r="H1909" s="11">
        <f t="shared" si="149"/>
        <v>488.62340018736319</v>
      </c>
      <c r="I1909">
        <v>319.20000000000005</v>
      </c>
      <c r="J1909">
        <v>11</v>
      </c>
      <c r="K1909">
        <v>783</v>
      </c>
      <c r="L1909">
        <v>1</v>
      </c>
    </row>
    <row r="1910" spans="1:12">
      <c r="A1910" t="s">
        <v>20</v>
      </c>
      <c r="B1910" s="1">
        <v>43945</v>
      </c>
      <c r="C1910">
        <v>296</v>
      </c>
      <c r="D1910" s="11">
        <f t="shared" si="145"/>
        <v>276.14104832675787</v>
      </c>
      <c r="E1910" s="11">
        <f t="shared" si="146"/>
        <v>56.339140085894904</v>
      </c>
      <c r="F1910" s="11">
        <f t="shared" si="147"/>
        <v>698.71544077769545</v>
      </c>
      <c r="G1910" s="11">
        <f t="shared" si="148"/>
        <v>623.29650855763509</v>
      </c>
      <c r="H1910" s="11">
        <f t="shared" si="149"/>
        <v>481.6066829205518</v>
      </c>
      <c r="I1910">
        <v>318.10000000000002</v>
      </c>
      <c r="J1910">
        <v>23</v>
      </c>
      <c r="K1910">
        <v>772</v>
      </c>
      <c r="L1910">
        <v>6</v>
      </c>
    </row>
    <row r="1911" spans="1:12">
      <c r="A1911" t="s">
        <v>20</v>
      </c>
      <c r="B1911" s="1">
        <v>43944</v>
      </c>
      <c r="C1911">
        <v>290</v>
      </c>
      <c r="D1911" s="11">
        <f t="shared" si="145"/>
        <v>269.9721300228901</v>
      </c>
      <c r="E1911" s="11">
        <f t="shared" si="146"/>
        <v>55.080538532065823</v>
      </c>
      <c r="F1911" s="11">
        <f t="shared" si="147"/>
        <v>683.10632182226891</v>
      </c>
      <c r="G1911" s="11">
        <f t="shared" si="148"/>
        <v>609.37222868806566</v>
      </c>
      <c r="H1911" s="11">
        <f t="shared" si="149"/>
        <v>470.84771644477433</v>
      </c>
      <c r="I1911">
        <v>311.70000000000005</v>
      </c>
      <c r="J1911">
        <v>19</v>
      </c>
      <c r="K1911">
        <v>749</v>
      </c>
      <c r="L1911">
        <v>3</v>
      </c>
    </row>
    <row r="1912" spans="1:12">
      <c r="A1912" t="s">
        <v>20</v>
      </c>
      <c r="B1912" s="1">
        <v>43943</v>
      </c>
      <c r="C1912">
        <v>287</v>
      </c>
      <c r="D1912" s="11">
        <f t="shared" si="145"/>
        <v>264.07142555832093</v>
      </c>
      <c r="E1912" s="11">
        <f t="shared" si="146"/>
        <v>53.876658784924963</v>
      </c>
      <c r="F1912" s="11">
        <f t="shared" si="147"/>
        <v>668.17586021273041</v>
      </c>
      <c r="G1912" s="11">
        <f t="shared" si="148"/>
        <v>596.05335229108618</v>
      </c>
      <c r="H1912" s="11">
        <f t="shared" si="149"/>
        <v>460.5565311201176</v>
      </c>
      <c r="I1912">
        <v>308.40000000000003</v>
      </c>
      <c r="J1912">
        <v>17</v>
      </c>
      <c r="K1912">
        <v>730</v>
      </c>
      <c r="L1912">
        <v>1</v>
      </c>
    </row>
    <row r="1913" spans="1:12">
      <c r="A1913" t="s">
        <v>20</v>
      </c>
      <c r="B1913" s="1">
        <v>43942</v>
      </c>
      <c r="C1913">
        <v>286</v>
      </c>
      <c r="D1913" s="11">
        <f t="shared" si="145"/>
        <v>256.59123959566</v>
      </c>
      <c r="E1913" s="11">
        <f t="shared" si="146"/>
        <v>52.35052839839792</v>
      </c>
      <c r="F1913" s="11">
        <f t="shared" si="147"/>
        <v>649.24886089962854</v>
      </c>
      <c r="G1913" s="11">
        <f t="shared" si="148"/>
        <v>579.16932211107689</v>
      </c>
      <c r="H1913" s="11">
        <f t="shared" si="149"/>
        <v>447.51063457219414</v>
      </c>
      <c r="I1913">
        <v>307.40000000000003</v>
      </c>
      <c r="J1913">
        <v>24</v>
      </c>
      <c r="K1913">
        <v>713</v>
      </c>
      <c r="L1913">
        <v>4</v>
      </c>
    </row>
    <row r="1914" spans="1:12">
      <c r="A1914" t="s">
        <v>20</v>
      </c>
      <c r="B1914" s="1">
        <v>43941</v>
      </c>
      <c r="C1914">
        <v>282</v>
      </c>
      <c r="D1914" s="11">
        <f t="shared" si="145"/>
        <v>249.05145055759937</v>
      </c>
      <c r="E1914" s="11">
        <f t="shared" si="146"/>
        <v>50.812237610384599</v>
      </c>
      <c r="F1914" s="11">
        <f t="shared" si="147"/>
        <v>630.17104884299602</v>
      </c>
      <c r="G1914" s="11">
        <f t="shared" si="148"/>
        <v>562.15075782604754</v>
      </c>
      <c r="H1914" s="11">
        <f t="shared" si="149"/>
        <v>434.36078665735499</v>
      </c>
      <c r="I1914">
        <v>303.10000000000002</v>
      </c>
      <c r="J1914">
        <v>23</v>
      </c>
      <c r="K1914">
        <v>689</v>
      </c>
      <c r="L1914">
        <v>3</v>
      </c>
    </row>
    <row r="1915" spans="1:12">
      <c r="A1915" t="s">
        <v>20</v>
      </c>
      <c r="B1915" s="1">
        <v>43940</v>
      </c>
      <c r="C1915">
        <v>279</v>
      </c>
      <c r="D1915" s="11">
        <f t="shared" si="145"/>
        <v>240.85602769014216</v>
      </c>
      <c r="E1915" s="11">
        <f t="shared" si="146"/>
        <v>49.140182406022298</v>
      </c>
      <c r="F1915" s="11">
        <f t="shared" si="147"/>
        <v>609.43429660752588</v>
      </c>
      <c r="G1915" s="11">
        <f t="shared" si="148"/>
        <v>543.65231838579825</v>
      </c>
      <c r="H1915" s="11">
        <f t="shared" si="149"/>
        <v>420.06747370644285</v>
      </c>
      <c r="I1915">
        <v>299.8</v>
      </c>
      <c r="J1915">
        <v>8</v>
      </c>
      <c r="K1915">
        <v>666</v>
      </c>
      <c r="L1915">
        <v>2</v>
      </c>
    </row>
    <row r="1916" spans="1:12">
      <c r="A1916" t="s">
        <v>20</v>
      </c>
      <c r="B1916" s="1">
        <v>43939</v>
      </c>
      <c r="C1916">
        <v>277</v>
      </c>
      <c r="D1916" s="11">
        <f t="shared" si="145"/>
        <v>235.55135397956988</v>
      </c>
      <c r="E1916" s="11">
        <f t="shared" si="146"/>
        <v>48.057906673744149</v>
      </c>
      <c r="F1916" s="11">
        <f t="shared" si="147"/>
        <v>596.01196243329434</v>
      </c>
      <c r="G1916" s="11">
        <f t="shared" si="148"/>
        <v>531.67878303901875</v>
      </c>
      <c r="H1916" s="11">
        <f t="shared" si="149"/>
        <v>410.81580205094338</v>
      </c>
      <c r="I1916">
        <v>297.7</v>
      </c>
      <c r="J1916">
        <v>20</v>
      </c>
      <c r="K1916">
        <v>658</v>
      </c>
      <c r="L1916">
        <v>6</v>
      </c>
    </row>
    <row r="1917" spans="1:12">
      <c r="A1917" t="s">
        <v>20</v>
      </c>
      <c r="B1917" s="1">
        <v>43938</v>
      </c>
      <c r="C1917">
        <v>271</v>
      </c>
      <c r="D1917" s="11">
        <f t="shared" si="145"/>
        <v>228.3095803185077</v>
      </c>
      <c r="E1917" s="11">
        <f t="shared" si="146"/>
        <v>46.580417893162192</v>
      </c>
      <c r="F1917" s="11">
        <f t="shared" si="147"/>
        <v>577.68821409431519</v>
      </c>
      <c r="G1917" s="11">
        <f t="shared" si="148"/>
        <v>515.33288927908939</v>
      </c>
      <c r="H1917" s="11">
        <f t="shared" si="149"/>
        <v>398.18571097068286</v>
      </c>
      <c r="I1917">
        <v>291.2</v>
      </c>
      <c r="J1917">
        <v>15</v>
      </c>
      <c r="K1917">
        <v>638</v>
      </c>
      <c r="L1917">
        <v>5</v>
      </c>
    </row>
    <row r="1918" spans="1:12">
      <c r="A1918" t="s">
        <v>20</v>
      </c>
      <c r="B1918" s="1">
        <v>43937</v>
      </c>
      <c r="C1918">
        <v>266</v>
      </c>
      <c r="D1918" s="11">
        <f t="shared" si="145"/>
        <v>218.7134851791578</v>
      </c>
      <c r="E1918" s="11">
        <f t="shared" si="146"/>
        <v>44.622593253872509</v>
      </c>
      <c r="F1918" s="11">
        <f t="shared" si="147"/>
        <v>553.40736238587385</v>
      </c>
      <c r="G1918" s="11">
        <f t="shared" si="148"/>
        <v>493.67289837087031</v>
      </c>
      <c r="H1918" s="11">
        <f t="shared" si="149"/>
        <v>381.44954089725121</v>
      </c>
      <c r="I1918">
        <v>285.90000000000003</v>
      </c>
      <c r="J1918">
        <v>35</v>
      </c>
      <c r="K1918">
        <v>623</v>
      </c>
      <c r="L1918">
        <v>11</v>
      </c>
    </row>
    <row r="1919" spans="1:12">
      <c r="A1919" t="s">
        <v>20</v>
      </c>
      <c r="B1919" s="1">
        <v>43936</v>
      </c>
      <c r="C1919">
        <v>255</v>
      </c>
      <c r="D1919" s="11">
        <f t="shared" si="145"/>
        <v>208.01473314491366</v>
      </c>
      <c r="E1919" s="11">
        <f t="shared" si="146"/>
        <v>42.439801187086815</v>
      </c>
      <c r="F1919" s="11">
        <f t="shared" si="147"/>
        <v>526.33647492211469</v>
      </c>
      <c r="G1919" s="11">
        <f t="shared" si="148"/>
        <v>469.52402651978127</v>
      </c>
      <c r="H1919" s="11">
        <f t="shared" si="149"/>
        <v>362.79027053587868</v>
      </c>
      <c r="I1919">
        <v>274</v>
      </c>
      <c r="J1919">
        <v>28</v>
      </c>
      <c r="K1919">
        <v>588</v>
      </c>
      <c r="L1919">
        <v>12</v>
      </c>
    </row>
    <row r="1920" spans="1:12">
      <c r="A1920" t="s">
        <v>20</v>
      </c>
      <c r="B1920" s="1">
        <v>43935</v>
      </c>
      <c r="C1920">
        <v>243</v>
      </c>
      <c r="D1920" s="11">
        <f t="shared" si="145"/>
        <v>197.43518726146891</v>
      </c>
      <c r="E1920" s="11">
        <f t="shared" si="146"/>
        <v>40.28132992327366</v>
      </c>
      <c r="F1920" s="11">
        <f t="shared" si="147"/>
        <v>499.56721294541683</v>
      </c>
      <c r="G1920" s="11">
        <f t="shared" si="148"/>
        <v>445.64422287873219</v>
      </c>
      <c r="H1920" s="11">
        <f t="shared" si="149"/>
        <v>344.33890290833756</v>
      </c>
      <c r="I1920">
        <v>261.2</v>
      </c>
      <c r="J1920">
        <v>25</v>
      </c>
      <c r="K1920">
        <v>560</v>
      </c>
      <c r="L1920">
        <v>8</v>
      </c>
    </row>
    <row r="1921" spans="1:12">
      <c r="A1921" t="s">
        <v>20</v>
      </c>
      <c r="B1921" s="1">
        <v>43934</v>
      </c>
      <c r="C1921">
        <v>235</v>
      </c>
      <c r="D1921" s="11">
        <f t="shared" si="145"/>
        <v>188.19671057451717</v>
      </c>
      <c r="E1921" s="11">
        <f t="shared" si="146"/>
        <v>38.396467692901609</v>
      </c>
      <c r="F1921" s="11">
        <f t="shared" si="147"/>
        <v>476.19123769815963</v>
      </c>
      <c r="G1921" s="11">
        <f t="shared" si="148"/>
        <v>424.79143660063306</v>
      </c>
      <c r="H1921" s="11">
        <f t="shared" si="149"/>
        <v>328.22644103640022</v>
      </c>
      <c r="I1921">
        <v>252.60000000000002</v>
      </c>
      <c r="J1921">
        <v>15</v>
      </c>
      <c r="K1921">
        <v>535</v>
      </c>
      <c r="L1921">
        <v>2</v>
      </c>
    </row>
    <row r="1922" spans="1:12">
      <c r="A1922" t="s">
        <v>20</v>
      </c>
      <c r="B1922" s="1">
        <v>43933</v>
      </c>
      <c r="C1922">
        <v>233</v>
      </c>
      <c r="D1922" s="11">
        <f t="shared" ref="D1922:D1985" si="150">SUMIFS(CasesHB,HB,"Wales",SpecDate,B1922)*SUMIFS(Pop,Area,A1922)</f>
        <v>180.23970000865873</v>
      </c>
      <c r="E1922" s="11">
        <f t="shared" ref="E1922:E1985" si="151">SUMIFS(CasesHB,HB,"Wales",SpecDate,B1922)*SUMIFS(AreaKm2,Area,A1922)</f>
        <v>36.773054094484394</v>
      </c>
      <c r="F1922" s="11">
        <f t="shared" ref="F1922:F1985" si="152">SUMIFS(CasesHB,HB,"Wales",SpecDate,B1922)*SUMIFS(PopKm2,Area,A1922)</f>
        <v>456.05773643681226</v>
      </c>
      <c r="G1922" s="11">
        <f t="shared" ref="G1922:G1985" si="153">SUMIFS(CasesHB,HB,"Wales",SpecDate,B1922)*SUMIFS(PopKm2SRT,Area,A1922)</f>
        <v>406.83113358046376</v>
      </c>
      <c r="H1922" s="11">
        <f t="shared" ref="H1922:H1985" si="154">SUMIFS(CasesHB,HB,"Wales",SpecDate,B1922)*SUMIFS(PopSRTKm2,Area,A1922)</f>
        <v>314.34893355315103</v>
      </c>
      <c r="I1922">
        <v>250.4</v>
      </c>
      <c r="J1922">
        <v>5</v>
      </c>
      <c r="K1922">
        <v>520</v>
      </c>
      <c r="L1922">
        <v>0</v>
      </c>
    </row>
    <row r="1923" spans="1:12">
      <c r="A1923" t="s">
        <v>20</v>
      </c>
      <c r="B1923" s="1">
        <v>43932</v>
      </c>
      <c r="C1923">
        <v>233</v>
      </c>
      <c r="D1923" s="11">
        <f t="shared" si="150"/>
        <v>172.99792634759655</v>
      </c>
      <c r="E1923" s="11">
        <f t="shared" si="151"/>
        <v>35.295565313902429</v>
      </c>
      <c r="F1923" s="11">
        <f t="shared" si="152"/>
        <v>437.73398809783316</v>
      </c>
      <c r="G1923" s="11">
        <f t="shared" si="153"/>
        <v>390.48523982053445</v>
      </c>
      <c r="H1923" s="11">
        <f t="shared" si="154"/>
        <v>301.71884247289046</v>
      </c>
      <c r="I1923">
        <v>250.4</v>
      </c>
      <c r="J1923">
        <v>16</v>
      </c>
      <c r="K1923">
        <v>515</v>
      </c>
      <c r="L1923">
        <v>5</v>
      </c>
    </row>
    <row r="1924" spans="1:12">
      <c r="A1924" t="s">
        <v>20</v>
      </c>
      <c r="B1924" s="1">
        <v>43931</v>
      </c>
      <c r="C1924">
        <v>228</v>
      </c>
      <c r="D1924" s="11">
        <f t="shared" si="150"/>
        <v>165.72635114883451</v>
      </c>
      <c r="E1924" s="11">
        <f t="shared" si="151"/>
        <v>33.81199633257733</v>
      </c>
      <c r="F1924" s="11">
        <f t="shared" si="152"/>
        <v>419.33483338708879</v>
      </c>
      <c r="G1924" s="11">
        <f t="shared" si="153"/>
        <v>374.0720790080951</v>
      </c>
      <c r="H1924" s="11">
        <f t="shared" si="154"/>
        <v>289.0367757091721</v>
      </c>
      <c r="I1924">
        <v>245</v>
      </c>
      <c r="J1924">
        <v>24</v>
      </c>
      <c r="K1924">
        <v>499</v>
      </c>
      <c r="L1924">
        <v>8</v>
      </c>
    </row>
    <row r="1925" spans="1:12">
      <c r="A1925" t="s">
        <v>20</v>
      </c>
      <c r="B1925" s="1">
        <v>43930</v>
      </c>
      <c r="C1925">
        <v>220</v>
      </c>
      <c r="D1925" s="11">
        <f t="shared" si="150"/>
        <v>156.78588983888122</v>
      </c>
      <c r="E1925" s="11">
        <f t="shared" si="151"/>
        <v>31.987936109636639</v>
      </c>
      <c r="F1925" s="11">
        <f t="shared" si="152"/>
        <v>396.71292185748501</v>
      </c>
      <c r="G1925" s="11">
        <f t="shared" si="153"/>
        <v>353.8919632550959</v>
      </c>
      <c r="H1925" s="11">
        <f t="shared" si="154"/>
        <v>273.44407067181339</v>
      </c>
      <c r="I1925">
        <v>236.4</v>
      </c>
      <c r="J1925">
        <v>14</v>
      </c>
      <c r="K1925">
        <v>475</v>
      </c>
      <c r="L1925">
        <v>6</v>
      </c>
    </row>
    <row r="1926" spans="1:12">
      <c r="A1926" t="s">
        <v>20</v>
      </c>
      <c r="B1926" s="1">
        <v>43929</v>
      </c>
      <c r="C1926">
        <v>214</v>
      </c>
      <c r="D1926" s="11">
        <f t="shared" si="150"/>
        <v>145.16329013594191</v>
      </c>
      <c r="E1926" s="11">
        <f t="shared" si="151"/>
        <v>29.616657819813735</v>
      </c>
      <c r="F1926" s="11">
        <f t="shared" si="152"/>
        <v>367.30443686900009</v>
      </c>
      <c r="G1926" s="11">
        <f t="shared" si="153"/>
        <v>327.65781277619692</v>
      </c>
      <c r="H1926" s="11">
        <f t="shared" si="154"/>
        <v>253.17355412324713</v>
      </c>
      <c r="I1926">
        <v>230</v>
      </c>
      <c r="J1926">
        <v>24</v>
      </c>
      <c r="K1926">
        <v>461</v>
      </c>
      <c r="L1926">
        <v>12</v>
      </c>
    </row>
    <row r="1927" spans="1:12">
      <c r="A1927" t="s">
        <v>20</v>
      </c>
      <c r="B1927" s="1">
        <v>43928</v>
      </c>
      <c r="C1927">
        <v>202</v>
      </c>
      <c r="D1927" s="11">
        <f t="shared" si="150"/>
        <v>133.74930119690151</v>
      </c>
      <c r="E1927" s="11">
        <f t="shared" si="151"/>
        <v>27.287940935192783</v>
      </c>
      <c r="F1927" s="11">
        <f t="shared" si="152"/>
        <v>338.4237964828726</v>
      </c>
      <c r="G1927" s="11">
        <f t="shared" si="153"/>
        <v>301.89453166486794</v>
      </c>
      <c r="H1927" s="11">
        <f t="shared" si="154"/>
        <v>233.26686735888586</v>
      </c>
      <c r="I1927">
        <v>217.10000000000002</v>
      </c>
      <c r="J1927">
        <v>16</v>
      </c>
      <c r="K1927">
        <v>437</v>
      </c>
      <c r="L1927">
        <v>5</v>
      </c>
    </row>
    <row r="1928" spans="1:12">
      <c r="A1928" t="s">
        <v>20</v>
      </c>
      <c r="B1928" s="1">
        <v>43927</v>
      </c>
      <c r="C1928">
        <v>197</v>
      </c>
      <c r="D1928" s="11">
        <f t="shared" si="150"/>
        <v>122.54392302176004</v>
      </c>
      <c r="E1928" s="11">
        <f t="shared" si="151"/>
        <v>25.001785455773781</v>
      </c>
      <c r="F1928" s="11">
        <f t="shared" si="152"/>
        <v>310.07100069910251</v>
      </c>
      <c r="G1928" s="11">
        <f t="shared" si="153"/>
        <v>276.60211992110897</v>
      </c>
      <c r="H1928" s="11">
        <f t="shared" si="154"/>
        <v>213.72401037872964</v>
      </c>
      <c r="I1928">
        <v>211.70000000000002</v>
      </c>
      <c r="J1928">
        <v>37</v>
      </c>
      <c r="K1928">
        <v>421</v>
      </c>
      <c r="L1928">
        <v>22</v>
      </c>
    </row>
    <row r="1929" spans="1:12">
      <c r="A1929" t="s">
        <v>20</v>
      </c>
      <c r="B1929" s="1">
        <v>43926</v>
      </c>
      <c r="C1929">
        <v>175</v>
      </c>
      <c r="D1929" s="11">
        <f t="shared" si="150"/>
        <v>111.24914023351901</v>
      </c>
      <c r="E1929" s="11">
        <f t="shared" si="151"/>
        <v>22.697389374125368</v>
      </c>
      <c r="F1929" s="11">
        <f t="shared" si="152"/>
        <v>281.49198580003639</v>
      </c>
      <c r="G1929" s="11">
        <f t="shared" si="153"/>
        <v>251.10790701981998</v>
      </c>
      <c r="H1929" s="11">
        <f t="shared" si="154"/>
        <v>194.02522634819985</v>
      </c>
      <c r="I1929">
        <v>188.10000000000002</v>
      </c>
      <c r="J1929">
        <v>13</v>
      </c>
      <c r="K1929">
        <v>384</v>
      </c>
      <c r="L1929">
        <v>8</v>
      </c>
    </row>
    <row r="1930" spans="1:12">
      <c r="A1930" t="s">
        <v>20</v>
      </c>
      <c r="B1930" s="1">
        <v>43925</v>
      </c>
      <c r="C1930">
        <v>167</v>
      </c>
      <c r="D1930" s="11">
        <f t="shared" si="150"/>
        <v>104.66300040185341</v>
      </c>
      <c r="E1930" s="11">
        <f t="shared" si="151"/>
        <v>21.353665009892392</v>
      </c>
      <c r="F1930" s="11">
        <f t="shared" si="152"/>
        <v>264.82717763989496</v>
      </c>
      <c r="G1930" s="11">
        <f t="shared" si="153"/>
        <v>236.24188841511057</v>
      </c>
      <c r="H1930" s="11">
        <f t="shared" si="154"/>
        <v>182.53860030401231</v>
      </c>
      <c r="I1930">
        <v>179.5</v>
      </c>
      <c r="J1930">
        <v>19</v>
      </c>
      <c r="K1930">
        <v>371</v>
      </c>
      <c r="L1930">
        <v>10</v>
      </c>
    </row>
    <row r="1931" spans="1:12">
      <c r="A1931" t="s">
        <v>20</v>
      </c>
      <c r="B1931" s="1">
        <v>43924</v>
      </c>
      <c r="C1931">
        <v>157</v>
      </c>
      <c r="D1931" s="11">
        <f t="shared" si="150"/>
        <v>96.288768308197149</v>
      </c>
      <c r="E1931" s="11">
        <f t="shared" si="151"/>
        <v>19.645128601071274</v>
      </c>
      <c r="F1931" s="11">
        <f t="shared" si="152"/>
        <v>243.63798717383273</v>
      </c>
      <c r="G1931" s="11">
        <f t="shared" si="153"/>
        <v>217.33984665980134</v>
      </c>
      <c r="H1931" s="11">
        <f t="shared" si="154"/>
        <v>167.93343325235298</v>
      </c>
      <c r="I1931">
        <v>168.70000000000002</v>
      </c>
      <c r="J1931">
        <v>22</v>
      </c>
      <c r="K1931">
        <v>352</v>
      </c>
      <c r="L1931">
        <v>10</v>
      </c>
    </row>
    <row r="1932" spans="1:12">
      <c r="A1932" t="s">
        <v>20</v>
      </c>
      <c r="B1932" s="1">
        <v>43923</v>
      </c>
      <c r="C1932">
        <v>147</v>
      </c>
      <c r="D1932" s="11">
        <f t="shared" si="150"/>
        <v>86.633070093447571</v>
      </c>
      <c r="E1932" s="11">
        <f t="shared" si="151"/>
        <v>17.675143560295325</v>
      </c>
      <c r="F1932" s="11">
        <f t="shared" si="152"/>
        <v>219.20632272186066</v>
      </c>
      <c r="G1932" s="11">
        <f t="shared" si="153"/>
        <v>195.5453216465622</v>
      </c>
      <c r="H1932" s="11">
        <f t="shared" si="154"/>
        <v>151.09331181200562</v>
      </c>
      <c r="I1932">
        <v>158</v>
      </c>
      <c r="J1932">
        <v>29</v>
      </c>
      <c r="K1932">
        <v>330</v>
      </c>
      <c r="L1932">
        <v>13</v>
      </c>
    </row>
    <row r="1933" spans="1:12">
      <c r="A1933" t="s">
        <v>20</v>
      </c>
      <c r="B1933" s="1">
        <v>43922</v>
      </c>
      <c r="C1933">
        <v>134</v>
      </c>
      <c r="D1933" s="11">
        <f t="shared" si="150"/>
        <v>76.709158039399398</v>
      </c>
      <c r="E1933" s="11">
        <f t="shared" si="151"/>
        <v>15.650436712831155</v>
      </c>
      <c r="F1933" s="11">
        <f t="shared" si="152"/>
        <v>194.09600092400044</v>
      </c>
      <c r="G1933" s="11">
        <f t="shared" si="153"/>
        <v>173.14539316073308</v>
      </c>
      <c r="H1933" s="11">
        <f t="shared" si="154"/>
        <v>133.78540922053747</v>
      </c>
      <c r="I1933">
        <v>144</v>
      </c>
      <c r="J1933">
        <v>28</v>
      </c>
      <c r="K1933">
        <v>301</v>
      </c>
      <c r="L1933">
        <v>16</v>
      </c>
    </row>
    <row r="1934" spans="1:12">
      <c r="A1934" t="s">
        <v>20</v>
      </c>
      <c r="B1934" s="1">
        <v>43921</v>
      </c>
      <c r="C1934">
        <v>118</v>
      </c>
      <c r="D1934" s="11">
        <f t="shared" si="150"/>
        <v>67.172665975449206</v>
      </c>
      <c r="E1934" s="11">
        <f t="shared" si="151"/>
        <v>13.704772475027747</v>
      </c>
      <c r="F1934" s="11">
        <f t="shared" si="152"/>
        <v>169.96596195908975</v>
      </c>
      <c r="G1934" s="11">
        <f t="shared" si="153"/>
        <v>151.61993635753396</v>
      </c>
      <c r="H1934" s="11">
        <f t="shared" si="154"/>
        <v>117.15319051402156</v>
      </c>
      <c r="I1934">
        <v>126.80000000000001</v>
      </c>
      <c r="J1934">
        <v>18</v>
      </c>
      <c r="K1934">
        <v>273</v>
      </c>
      <c r="L1934">
        <v>7</v>
      </c>
    </row>
    <row r="1935" spans="1:12">
      <c r="A1935" t="s">
        <v>20</v>
      </c>
      <c r="B1935" s="1">
        <v>43920</v>
      </c>
      <c r="C1935">
        <v>111</v>
      </c>
      <c r="D1935" s="11">
        <f t="shared" si="150"/>
        <v>59.096449258791381</v>
      </c>
      <c r="E1935" s="11">
        <f t="shared" si="151"/>
        <v>12.057038073637987</v>
      </c>
      <c r="F1935" s="11">
        <f t="shared" si="152"/>
        <v>149.530835210681</v>
      </c>
      <c r="G1935" s="11">
        <f t="shared" si="153"/>
        <v>133.39056512732469</v>
      </c>
      <c r="H1935" s="11">
        <f t="shared" si="154"/>
        <v>103.06778029694088</v>
      </c>
      <c r="I1935">
        <v>119.30000000000001</v>
      </c>
      <c r="J1935">
        <v>34</v>
      </c>
      <c r="K1935">
        <v>255</v>
      </c>
      <c r="L1935">
        <v>20</v>
      </c>
    </row>
    <row r="1936" spans="1:12">
      <c r="A1936" t="s">
        <v>20</v>
      </c>
      <c r="B1936" s="1">
        <v>43919</v>
      </c>
      <c r="C1936">
        <v>91</v>
      </c>
      <c r="D1936" s="11">
        <f t="shared" si="150"/>
        <v>49.142735667043361</v>
      </c>
      <c r="E1936" s="11">
        <f t="shared" si="151"/>
        <v>10.026251025430682</v>
      </c>
      <c r="F1936" s="11">
        <f t="shared" si="152"/>
        <v>124.34510704105546</v>
      </c>
      <c r="G1936" s="11">
        <f t="shared" si="153"/>
        <v>110.92336958898558</v>
      </c>
      <c r="H1936" s="11">
        <f t="shared" si="154"/>
        <v>85.707902022014878</v>
      </c>
      <c r="I1936">
        <v>97.800000000000011</v>
      </c>
      <c r="J1936">
        <v>15</v>
      </c>
      <c r="K1936">
        <v>221</v>
      </c>
      <c r="L1936">
        <v>9</v>
      </c>
    </row>
    <row r="1937" spans="1:12">
      <c r="A1937" t="s">
        <v>20</v>
      </c>
      <c r="B1937" s="1">
        <v>43918</v>
      </c>
      <c r="C1937">
        <v>82</v>
      </c>
      <c r="D1937" s="11">
        <f t="shared" si="150"/>
        <v>44.493695785867637</v>
      </c>
      <c r="E1937" s="11">
        <f t="shared" si="151"/>
        <v>9.07773970950152</v>
      </c>
      <c r="F1937" s="11">
        <f t="shared" si="152"/>
        <v>112.58171304566149</v>
      </c>
      <c r="G1937" s="11">
        <f t="shared" si="153"/>
        <v>100.429709397426</v>
      </c>
      <c r="H1937" s="11">
        <f t="shared" si="154"/>
        <v>77.599695402588367</v>
      </c>
      <c r="I1937">
        <v>88.100000000000009</v>
      </c>
      <c r="J1937">
        <v>11</v>
      </c>
      <c r="K1937">
        <v>206</v>
      </c>
      <c r="L1937">
        <v>6</v>
      </c>
    </row>
    <row r="1938" spans="1:12">
      <c r="A1938" t="s">
        <v>20</v>
      </c>
      <c r="B1938" s="1">
        <v>43917</v>
      </c>
      <c r="C1938">
        <v>76</v>
      </c>
      <c r="D1938" s="11">
        <f t="shared" si="150"/>
        <v>39.546640527693476</v>
      </c>
      <c r="E1938" s="11">
        <f t="shared" si="151"/>
        <v>8.0684263861410042</v>
      </c>
      <c r="F1938" s="11">
        <f t="shared" si="152"/>
        <v>100.06425533261407</v>
      </c>
      <c r="G1938" s="11">
        <f t="shared" si="153"/>
        <v>89.263378680766436</v>
      </c>
      <c r="H1938" s="11">
        <f t="shared" si="154"/>
        <v>68.971731948583226</v>
      </c>
      <c r="I1938">
        <v>81.7</v>
      </c>
      <c r="J1938">
        <v>15</v>
      </c>
      <c r="K1938">
        <v>195</v>
      </c>
      <c r="L1938">
        <v>8</v>
      </c>
    </row>
    <row r="1939" spans="1:12">
      <c r="A1939" t="s">
        <v>20</v>
      </c>
      <c r="B1939" s="1">
        <v>43916</v>
      </c>
      <c r="C1939">
        <v>68</v>
      </c>
      <c r="D1939" s="11">
        <f t="shared" si="150"/>
        <v>34.033356053222263</v>
      </c>
      <c r="E1939" s="11">
        <f t="shared" si="151"/>
        <v>6.943589248660909</v>
      </c>
      <c r="F1939" s="11">
        <f t="shared" si="152"/>
        <v>86.114076556025068</v>
      </c>
      <c r="G1939" s="11">
        <f t="shared" si="153"/>
        <v>76.818973966416934</v>
      </c>
      <c r="H1939" s="11">
        <f t="shared" si="154"/>
        <v>59.35623050887871</v>
      </c>
      <c r="I1939">
        <v>73.100000000000009</v>
      </c>
      <c r="J1939">
        <v>22</v>
      </c>
      <c r="K1939">
        <v>180</v>
      </c>
      <c r="L1939">
        <v>9</v>
      </c>
    </row>
    <row r="1940" spans="1:12">
      <c r="A1940" t="s">
        <v>20</v>
      </c>
      <c r="B1940" s="1">
        <v>43915</v>
      </c>
      <c r="C1940">
        <v>59</v>
      </c>
      <c r="D1940" s="11">
        <f t="shared" si="150"/>
        <v>28.847888493449346</v>
      </c>
      <c r="E1940" s="11">
        <f t="shared" si="151"/>
        <v>5.8856343193553062</v>
      </c>
      <c r="F1940" s="11">
        <f t="shared" si="152"/>
        <v>72.993367868854875</v>
      </c>
      <c r="G1940" s="11">
        <f t="shared" si="153"/>
        <v>65.114506829677396</v>
      </c>
      <c r="H1940" s="11">
        <f t="shared" si="154"/>
        <v>50.312461587210677</v>
      </c>
      <c r="I1940">
        <v>63.400000000000006</v>
      </c>
      <c r="J1940">
        <v>19</v>
      </c>
      <c r="K1940">
        <v>158</v>
      </c>
      <c r="L1940">
        <v>9</v>
      </c>
    </row>
    <row r="1941" spans="1:12">
      <c r="A1941" t="s">
        <v>20</v>
      </c>
      <c r="B1941" s="1">
        <v>43914</v>
      </c>
      <c r="C1941">
        <v>50</v>
      </c>
      <c r="D1941" s="11">
        <f t="shared" si="150"/>
        <v>23.394207094377826</v>
      </c>
      <c r="E1941" s="11">
        <f t="shared" si="151"/>
        <v>4.7729575833614826</v>
      </c>
      <c r="F1941" s="11">
        <f t="shared" si="152"/>
        <v>59.194001835796563</v>
      </c>
      <c r="G1941" s="11">
        <f t="shared" si="153"/>
        <v>52.804636220347895</v>
      </c>
      <c r="H1941" s="11">
        <f t="shared" si="154"/>
        <v>40.800911514421884</v>
      </c>
      <c r="I1941">
        <v>53.7</v>
      </c>
      <c r="J1941">
        <v>22</v>
      </c>
      <c r="K1941">
        <v>139</v>
      </c>
      <c r="L1941">
        <v>7</v>
      </c>
    </row>
    <row r="1942" spans="1:12">
      <c r="A1942" t="s">
        <v>20</v>
      </c>
      <c r="B1942" s="1">
        <v>43913</v>
      </c>
      <c r="C1942">
        <v>43</v>
      </c>
      <c r="D1942" s="11">
        <f t="shared" si="150"/>
        <v>19.370999504898837</v>
      </c>
      <c r="E1942" s="11">
        <f t="shared" si="151"/>
        <v>3.9521304830381703</v>
      </c>
      <c r="F1942" s="11">
        <f t="shared" si="152"/>
        <v>49.014141647474858</v>
      </c>
      <c r="G1942" s="11">
        <f t="shared" si="153"/>
        <v>43.723584131498257</v>
      </c>
      <c r="H1942" s="11">
        <f t="shared" si="154"/>
        <v>33.784194247610479</v>
      </c>
      <c r="I1942">
        <v>46.2</v>
      </c>
      <c r="J1942">
        <v>27</v>
      </c>
      <c r="K1942">
        <v>117</v>
      </c>
      <c r="L1942">
        <v>14</v>
      </c>
    </row>
    <row r="1943" spans="1:12">
      <c r="A1943" t="s">
        <v>20</v>
      </c>
      <c r="B1943" s="1">
        <v>43912</v>
      </c>
      <c r="C1943">
        <v>29</v>
      </c>
      <c r="D1943" s="11">
        <f t="shared" si="150"/>
        <v>15.496799603919071</v>
      </c>
      <c r="E1943" s="11">
        <f t="shared" si="151"/>
        <v>3.1617043864305363</v>
      </c>
      <c r="F1943" s="11">
        <f t="shared" si="152"/>
        <v>39.211313317979887</v>
      </c>
      <c r="G1943" s="11">
        <f t="shared" si="153"/>
        <v>34.978867305198605</v>
      </c>
      <c r="H1943" s="11">
        <f t="shared" si="154"/>
        <v>27.027355398088382</v>
      </c>
      <c r="I1943">
        <v>31.200000000000003</v>
      </c>
      <c r="J1943">
        <v>10</v>
      </c>
      <c r="K1943">
        <v>90</v>
      </c>
      <c r="L1943">
        <v>5</v>
      </c>
    </row>
    <row r="1944" spans="1:12">
      <c r="A1944" t="s">
        <v>20</v>
      </c>
      <c r="B1944" s="1">
        <v>43911</v>
      </c>
      <c r="C1944">
        <v>24</v>
      </c>
      <c r="D1944" s="11">
        <f t="shared" si="150"/>
        <v>13.231882738730899</v>
      </c>
      <c r="E1944" s="11">
        <f t="shared" si="151"/>
        <v>2.6996091299522273</v>
      </c>
      <c r="F1944" s="11">
        <f t="shared" si="152"/>
        <v>33.480429063813595</v>
      </c>
      <c r="G1944" s="11">
        <f t="shared" si="153"/>
        <v>29.866571314438808</v>
      </c>
      <c r="H1944" s="11">
        <f t="shared" si="154"/>
        <v>23.077203455290849</v>
      </c>
      <c r="I1944">
        <v>25.8</v>
      </c>
      <c r="J1944">
        <v>17</v>
      </c>
      <c r="K1944">
        <v>80</v>
      </c>
      <c r="L1944">
        <v>2</v>
      </c>
    </row>
    <row r="1945" spans="1:12">
      <c r="A1945" t="s">
        <v>20</v>
      </c>
      <c r="B1945" s="1">
        <v>43910</v>
      </c>
      <c r="C1945">
        <v>22</v>
      </c>
      <c r="D1945" s="11">
        <f t="shared" si="150"/>
        <v>10.996767411242571</v>
      </c>
      <c r="E1945" s="11">
        <f t="shared" si="151"/>
        <v>2.2435940742170537</v>
      </c>
      <c r="F1945" s="11">
        <f t="shared" si="152"/>
        <v>27.824951181412651</v>
      </c>
      <c r="G1945" s="11">
        <f t="shared" si="153"/>
        <v>24.821542376189008</v>
      </c>
      <c r="H1945" s="11">
        <f t="shared" si="154"/>
        <v>19.179027195951178</v>
      </c>
      <c r="I1945">
        <v>23.6</v>
      </c>
      <c r="J1945">
        <v>16</v>
      </c>
      <c r="K1945">
        <v>63</v>
      </c>
      <c r="L1945">
        <v>5</v>
      </c>
    </row>
    <row r="1946" spans="1:12">
      <c r="A1946" t="s">
        <v>20</v>
      </c>
      <c r="B1946" s="1">
        <v>43909</v>
      </c>
      <c r="C1946">
        <v>17</v>
      </c>
      <c r="D1946" s="11">
        <f t="shared" si="150"/>
        <v>8.8510566968537763</v>
      </c>
      <c r="E1946" s="11">
        <f t="shared" si="151"/>
        <v>1.8058196207112871</v>
      </c>
      <c r="F1946" s="11">
        <f t="shared" si="152"/>
        <v>22.395692414307742</v>
      </c>
      <c r="G1946" s="11">
        <f t="shared" si="153"/>
        <v>19.978314595469204</v>
      </c>
      <c r="H1946" s="11">
        <f t="shared" si="154"/>
        <v>15.436777986985094</v>
      </c>
      <c r="I1946">
        <v>18.3</v>
      </c>
      <c r="J1946">
        <v>17</v>
      </c>
      <c r="K1946">
        <v>47</v>
      </c>
      <c r="L1946">
        <v>8</v>
      </c>
    </row>
    <row r="1947" spans="1:12">
      <c r="A1947" t="s">
        <v>20</v>
      </c>
      <c r="B1947" s="1">
        <v>43908</v>
      </c>
      <c r="C1947">
        <v>9</v>
      </c>
      <c r="D1947" s="11">
        <f t="shared" si="150"/>
        <v>7.0629644348631144</v>
      </c>
      <c r="E1947" s="11">
        <f t="shared" si="151"/>
        <v>1.4410075761231482</v>
      </c>
      <c r="F1947" s="11">
        <f t="shared" si="152"/>
        <v>17.871310108386986</v>
      </c>
      <c r="G1947" s="11">
        <f t="shared" si="153"/>
        <v>15.942291444869364</v>
      </c>
      <c r="H1947" s="11">
        <f t="shared" si="154"/>
        <v>12.318236979513358</v>
      </c>
      <c r="I1947">
        <v>9.7000000000000011</v>
      </c>
      <c r="J1947">
        <v>10</v>
      </c>
      <c r="K1947">
        <v>30</v>
      </c>
      <c r="L1947">
        <v>3</v>
      </c>
    </row>
    <row r="1948" spans="1:12">
      <c r="A1948" t="s">
        <v>20</v>
      </c>
      <c r="B1948" s="1">
        <v>43907</v>
      </c>
      <c r="C1948">
        <v>6</v>
      </c>
      <c r="D1948" s="11">
        <f t="shared" si="150"/>
        <v>6.0199106153685618</v>
      </c>
      <c r="E1948" s="11">
        <f t="shared" si="151"/>
        <v>1.2282005501134006</v>
      </c>
      <c r="F1948" s="11">
        <f t="shared" si="152"/>
        <v>15.23208709659988</v>
      </c>
      <c r="G1948" s="11">
        <f t="shared" si="153"/>
        <v>13.587944607019457</v>
      </c>
      <c r="H1948" s="11">
        <f t="shared" si="154"/>
        <v>10.499088058488178</v>
      </c>
      <c r="I1948">
        <v>6.4</v>
      </c>
      <c r="J1948">
        <v>16</v>
      </c>
      <c r="K1948">
        <v>20</v>
      </c>
      <c r="L1948">
        <v>2</v>
      </c>
    </row>
    <row r="1949" spans="1:12">
      <c r="A1949" t="s">
        <v>20</v>
      </c>
      <c r="B1949" s="1">
        <v>43906</v>
      </c>
      <c r="C1949">
        <v>4</v>
      </c>
      <c r="D1949" s="11">
        <f t="shared" si="150"/>
        <v>4.9172537204743207</v>
      </c>
      <c r="E1949" s="11">
        <f t="shared" si="151"/>
        <v>1.0032331226173816</v>
      </c>
      <c r="F1949" s="11">
        <f t="shared" si="152"/>
        <v>12.442051341282079</v>
      </c>
      <c r="G1949" s="11">
        <f t="shared" si="153"/>
        <v>11.099063664149558</v>
      </c>
      <c r="H1949" s="11">
        <f t="shared" si="154"/>
        <v>8.5759877705472753</v>
      </c>
      <c r="I1949">
        <v>4.3</v>
      </c>
      <c r="J1949">
        <v>1</v>
      </c>
      <c r="K1949">
        <v>4</v>
      </c>
      <c r="L1949">
        <v>1</v>
      </c>
    </row>
    <row r="1950" spans="1:12">
      <c r="A1950" t="s">
        <v>20</v>
      </c>
      <c r="B1950" s="1">
        <v>43905</v>
      </c>
      <c r="C1950">
        <v>3</v>
      </c>
      <c r="D1950" s="11">
        <f t="shared" si="150"/>
        <v>3.9040014386796118</v>
      </c>
      <c r="E1950" s="11">
        <f t="shared" si="151"/>
        <v>0.79650629735076972</v>
      </c>
      <c r="F1950" s="11">
        <f t="shared" si="152"/>
        <v>9.8782347012603182</v>
      </c>
      <c r="G1950" s="11">
        <f t="shared" si="153"/>
        <v>8.8119838788096487</v>
      </c>
      <c r="H1950" s="11">
        <f t="shared" si="154"/>
        <v>6.8088145329799579</v>
      </c>
      <c r="I1950">
        <v>3.2</v>
      </c>
      <c r="J1950">
        <v>1</v>
      </c>
      <c r="K1950">
        <v>3</v>
      </c>
      <c r="L1950">
        <v>1</v>
      </c>
    </row>
    <row r="1951" spans="1:12">
      <c r="A1951" t="s">
        <v>20</v>
      </c>
      <c r="B1951" s="1">
        <v>43904</v>
      </c>
      <c r="C1951">
        <v>2</v>
      </c>
      <c r="D1951" s="11">
        <f t="shared" si="150"/>
        <v>3.0397568453841255</v>
      </c>
      <c r="E1951" s="11">
        <f t="shared" si="151"/>
        <v>0.62018047579983593</v>
      </c>
      <c r="F1951" s="11">
        <f t="shared" si="152"/>
        <v>7.6914499200652857</v>
      </c>
      <c r="G1951" s="11">
        <f t="shared" si="153"/>
        <v>6.861239356019726</v>
      </c>
      <c r="H1951" s="11">
        <f t="shared" si="154"/>
        <v>5.3015197127019515</v>
      </c>
      <c r="I1951">
        <v>2.1</v>
      </c>
      <c r="J1951">
        <v>0</v>
      </c>
      <c r="K1951">
        <v>2</v>
      </c>
      <c r="L1951">
        <v>0</v>
      </c>
    </row>
    <row r="1952" spans="1:12">
      <c r="A1952" t="s">
        <v>20</v>
      </c>
      <c r="B1952" s="1">
        <v>43903</v>
      </c>
      <c r="C1952">
        <v>2</v>
      </c>
      <c r="D1952" s="11">
        <f t="shared" si="150"/>
        <v>2.4735276290870822</v>
      </c>
      <c r="E1952" s="11">
        <f t="shared" si="151"/>
        <v>0.50465666168025869</v>
      </c>
      <c r="F1952" s="11">
        <f t="shared" si="152"/>
        <v>6.2587288565237129</v>
      </c>
      <c r="G1952" s="11">
        <f t="shared" si="153"/>
        <v>5.5831653583297776</v>
      </c>
      <c r="H1952" s="11">
        <f t="shared" si="154"/>
        <v>4.3139817270025684</v>
      </c>
      <c r="I1952">
        <v>2.1</v>
      </c>
      <c r="J1952">
        <v>2</v>
      </c>
      <c r="K1952">
        <v>2</v>
      </c>
      <c r="L1952">
        <v>2</v>
      </c>
    </row>
    <row r="1953" spans="1:12">
      <c r="A1953" t="s">
        <v>20</v>
      </c>
      <c r="B1953" s="1">
        <v>43902</v>
      </c>
      <c r="C1953">
        <v>0</v>
      </c>
      <c r="D1953" s="11">
        <f t="shared" si="150"/>
        <v>1.6688861111912845</v>
      </c>
      <c r="E1953" s="11">
        <f t="shared" si="151"/>
        <v>0.34049124161559624</v>
      </c>
      <c r="F1953" s="11">
        <f t="shared" si="152"/>
        <v>4.2227568188593727</v>
      </c>
      <c r="G1953" s="11">
        <f t="shared" si="153"/>
        <v>3.7669549405598497</v>
      </c>
      <c r="H1953" s="11">
        <f t="shared" si="154"/>
        <v>2.9106382736402869</v>
      </c>
      <c r="I1953">
        <v>0</v>
      </c>
      <c r="J1953">
        <v>0</v>
      </c>
      <c r="K1953">
        <v>0</v>
      </c>
      <c r="L1953">
        <v>0</v>
      </c>
    </row>
    <row r="1954" spans="1:12">
      <c r="A1954" t="s">
        <v>20</v>
      </c>
      <c r="B1954" s="1">
        <v>43901</v>
      </c>
      <c r="C1954">
        <v>0</v>
      </c>
      <c r="D1954" s="11">
        <f t="shared" si="150"/>
        <v>0.95364920639501971</v>
      </c>
      <c r="E1954" s="11">
        <f t="shared" si="151"/>
        <v>0.1945664237803407</v>
      </c>
      <c r="F1954" s="11">
        <f t="shared" si="152"/>
        <v>2.4130038964910701</v>
      </c>
      <c r="G1954" s="11">
        <f t="shared" si="153"/>
        <v>2.1525456803199141</v>
      </c>
      <c r="H1954" s="11">
        <f t="shared" si="154"/>
        <v>1.6632218706515927</v>
      </c>
      <c r="I1954">
        <v>0</v>
      </c>
      <c r="J1954">
        <v>0</v>
      </c>
      <c r="K1954">
        <v>0</v>
      </c>
      <c r="L1954">
        <v>0</v>
      </c>
    </row>
    <row r="1955" spans="1:12">
      <c r="A1955" t="s">
        <v>20</v>
      </c>
      <c r="B1955" s="1">
        <v>43900</v>
      </c>
      <c r="C1955">
        <v>0</v>
      </c>
      <c r="D1955" s="11">
        <f t="shared" si="150"/>
        <v>0.53642767859719864</v>
      </c>
      <c r="E1955" s="11">
        <f t="shared" si="151"/>
        <v>0.10944361337644164</v>
      </c>
      <c r="F1955" s="11">
        <f t="shared" si="152"/>
        <v>1.3573146917762269</v>
      </c>
      <c r="G1955" s="11">
        <f t="shared" si="153"/>
        <v>1.2108069451799517</v>
      </c>
      <c r="H1955" s="11">
        <f t="shared" si="154"/>
        <v>0.93556230224152093</v>
      </c>
      <c r="I1955">
        <v>0</v>
      </c>
      <c r="J1955">
        <v>0</v>
      </c>
      <c r="K1955">
        <v>0</v>
      </c>
      <c r="L1955">
        <v>0</v>
      </c>
    </row>
    <row r="1956" spans="1:12">
      <c r="A1956" t="s">
        <v>20</v>
      </c>
      <c r="B1956" s="1">
        <v>43899</v>
      </c>
      <c r="C1956">
        <v>0</v>
      </c>
      <c r="D1956" s="11">
        <f t="shared" si="150"/>
        <v>0.20861076389891056</v>
      </c>
      <c r="E1956" s="11">
        <f t="shared" si="151"/>
        <v>4.256140520194953E-2</v>
      </c>
      <c r="F1956" s="11">
        <f t="shared" si="152"/>
        <v>0.52784460235742159</v>
      </c>
      <c r="G1956" s="11">
        <f t="shared" si="153"/>
        <v>0.47086936756998121</v>
      </c>
      <c r="H1956" s="11">
        <f t="shared" si="154"/>
        <v>0.36382978420503587</v>
      </c>
      <c r="I1956">
        <v>0</v>
      </c>
      <c r="J1956">
        <v>0</v>
      </c>
      <c r="K1956">
        <v>0</v>
      </c>
      <c r="L1956">
        <v>0</v>
      </c>
    </row>
    <row r="1957" spans="1:12">
      <c r="A1957" t="s">
        <v>20</v>
      </c>
      <c r="B1957" s="1">
        <v>43898</v>
      </c>
      <c r="C1957">
        <v>0</v>
      </c>
      <c r="D1957" s="11">
        <f t="shared" si="150"/>
        <v>0.11920615079937746</v>
      </c>
      <c r="E1957" s="11">
        <f t="shared" si="151"/>
        <v>2.4320802972542587E-2</v>
      </c>
      <c r="F1957" s="11">
        <f t="shared" si="152"/>
        <v>0.30162548706138376</v>
      </c>
      <c r="G1957" s="11">
        <f t="shared" si="153"/>
        <v>0.26906821003998926</v>
      </c>
      <c r="H1957" s="11">
        <f t="shared" si="154"/>
        <v>0.20790273383144908</v>
      </c>
      <c r="I1957">
        <v>0</v>
      </c>
      <c r="J1957">
        <v>0</v>
      </c>
      <c r="K1957">
        <v>0</v>
      </c>
      <c r="L1957">
        <v>0</v>
      </c>
    </row>
    <row r="1958" spans="1:12">
      <c r="A1958" t="s">
        <v>20</v>
      </c>
      <c r="B1958" s="1">
        <v>43897</v>
      </c>
      <c r="C1958">
        <v>0</v>
      </c>
      <c r="D1958" s="11">
        <f t="shared" si="150"/>
        <v>0.11920615079937746</v>
      </c>
      <c r="E1958" s="11">
        <f t="shared" si="151"/>
        <v>2.4320802972542587E-2</v>
      </c>
      <c r="F1958" s="11">
        <f t="shared" si="152"/>
        <v>0.30162548706138376</v>
      </c>
      <c r="G1958" s="11">
        <f t="shared" si="153"/>
        <v>0.26906821003998926</v>
      </c>
      <c r="H1958" s="11">
        <f t="shared" si="154"/>
        <v>0.20790273383144908</v>
      </c>
      <c r="I1958">
        <v>0</v>
      </c>
      <c r="J1958">
        <v>0</v>
      </c>
      <c r="K1958">
        <v>0</v>
      </c>
      <c r="L1958">
        <v>0</v>
      </c>
    </row>
    <row r="1959" spans="1:12">
      <c r="A1959" t="s">
        <v>20</v>
      </c>
      <c r="B1959" s="1">
        <v>43896</v>
      </c>
      <c r="C1959">
        <v>0</v>
      </c>
      <c r="D1959" s="11">
        <f t="shared" si="150"/>
        <v>5.9603075399688732E-2</v>
      </c>
      <c r="E1959" s="11">
        <f t="shared" si="151"/>
        <v>1.2160401486271294E-2</v>
      </c>
      <c r="F1959" s="11">
        <f t="shared" si="152"/>
        <v>0.15081274353069188</v>
      </c>
      <c r="G1959" s="11">
        <f t="shared" si="153"/>
        <v>0.13453410501999463</v>
      </c>
      <c r="H1959" s="11">
        <f t="shared" si="154"/>
        <v>0.10395136691572454</v>
      </c>
      <c r="I1959">
        <v>0</v>
      </c>
      <c r="J1959">
        <v>0</v>
      </c>
      <c r="K1959">
        <v>0</v>
      </c>
      <c r="L1959">
        <v>0</v>
      </c>
    </row>
    <row r="1960" spans="1:12">
      <c r="A1960" t="s">
        <v>20</v>
      </c>
      <c r="B1960" s="1">
        <v>43895</v>
      </c>
      <c r="C1960">
        <v>0</v>
      </c>
      <c r="D1960" s="11">
        <f t="shared" si="150"/>
        <v>5.9603075399688732E-2</v>
      </c>
      <c r="E1960" s="11">
        <f t="shared" si="151"/>
        <v>1.2160401486271294E-2</v>
      </c>
      <c r="F1960" s="11">
        <f t="shared" si="152"/>
        <v>0.15081274353069188</v>
      </c>
      <c r="G1960" s="11">
        <f t="shared" si="153"/>
        <v>0.13453410501999463</v>
      </c>
      <c r="H1960" s="11">
        <f t="shared" si="154"/>
        <v>0.10395136691572454</v>
      </c>
      <c r="I1960">
        <v>0</v>
      </c>
      <c r="J1960">
        <v>0</v>
      </c>
      <c r="K1960">
        <v>0</v>
      </c>
      <c r="L1960">
        <v>0</v>
      </c>
    </row>
    <row r="1961" spans="1:12">
      <c r="A1961" t="s">
        <v>20</v>
      </c>
      <c r="B1961" s="1">
        <v>43894</v>
      </c>
      <c r="C1961">
        <v>0</v>
      </c>
      <c r="D1961" s="11">
        <f t="shared" si="150"/>
        <v>5.9603075399688732E-2</v>
      </c>
      <c r="E1961" s="11">
        <f t="shared" si="151"/>
        <v>1.2160401486271294E-2</v>
      </c>
      <c r="F1961" s="11">
        <f t="shared" si="152"/>
        <v>0.15081274353069188</v>
      </c>
      <c r="G1961" s="11">
        <f t="shared" si="153"/>
        <v>0.13453410501999463</v>
      </c>
      <c r="H1961" s="11">
        <f t="shared" si="154"/>
        <v>0.10395136691572454</v>
      </c>
      <c r="I1961">
        <v>0</v>
      </c>
      <c r="J1961">
        <v>0</v>
      </c>
      <c r="K1961">
        <v>0</v>
      </c>
      <c r="L1961">
        <v>0</v>
      </c>
    </row>
    <row r="1962" spans="1:12">
      <c r="A1962" t="s">
        <v>20</v>
      </c>
      <c r="B1962" s="1">
        <v>43893</v>
      </c>
      <c r="C1962">
        <v>0</v>
      </c>
      <c r="D1962" s="11">
        <f t="shared" si="150"/>
        <v>2.9801537699844366E-2</v>
      </c>
      <c r="E1962" s="11">
        <f t="shared" si="151"/>
        <v>6.0802007431356468E-3</v>
      </c>
      <c r="F1962" s="11">
        <f t="shared" si="152"/>
        <v>7.5406371765345939E-2</v>
      </c>
      <c r="G1962" s="11">
        <f t="shared" si="153"/>
        <v>6.7267052509997316E-2</v>
      </c>
      <c r="H1962" s="11">
        <f t="shared" si="154"/>
        <v>5.1975683457862271E-2</v>
      </c>
      <c r="I1962">
        <v>0</v>
      </c>
      <c r="J1962">
        <v>0</v>
      </c>
      <c r="K1962">
        <v>0</v>
      </c>
      <c r="L1962">
        <v>0</v>
      </c>
    </row>
    <row r="1963" spans="1:12">
      <c r="A1963" t="s">
        <v>20</v>
      </c>
      <c r="B1963" s="1">
        <v>43892</v>
      </c>
      <c r="C1963">
        <v>0</v>
      </c>
      <c r="D1963" s="11">
        <f t="shared" si="150"/>
        <v>2.9801537699844366E-2</v>
      </c>
      <c r="E1963" s="11">
        <f t="shared" si="151"/>
        <v>6.0802007431356468E-3</v>
      </c>
      <c r="F1963" s="11">
        <f t="shared" si="152"/>
        <v>7.5406371765345939E-2</v>
      </c>
      <c r="G1963" s="11">
        <f t="shared" si="153"/>
        <v>6.7267052509997316E-2</v>
      </c>
      <c r="H1963" s="11">
        <f t="shared" si="154"/>
        <v>5.1975683457862271E-2</v>
      </c>
      <c r="I1963">
        <v>0</v>
      </c>
      <c r="J1963">
        <v>0</v>
      </c>
      <c r="K1963">
        <v>0</v>
      </c>
      <c r="L1963">
        <v>0</v>
      </c>
    </row>
    <row r="1964" spans="1:12">
      <c r="A1964" t="s">
        <v>20</v>
      </c>
      <c r="B1964" s="1">
        <v>43891</v>
      </c>
      <c r="C1964">
        <v>0</v>
      </c>
      <c r="D1964" s="11">
        <f t="shared" si="150"/>
        <v>2.9801537699844366E-2</v>
      </c>
      <c r="E1964" s="11">
        <f t="shared" si="151"/>
        <v>6.0802007431356468E-3</v>
      </c>
      <c r="F1964" s="11">
        <f t="shared" si="152"/>
        <v>7.5406371765345939E-2</v>
      </c>
      <c r="G1964" s="11">
        <f t="shared" si="153"/>
        <v>6.7267052509997316E-2</v>
      </c>
      <c r="H1964" s="11">
        <f t="shared" si="154"/>
        <v>5.1975683457862271E-2</v>
      </c>
      <c r="I1964">
        <v>0</v>
      </c>
      <c r="J1964">
        <v>0</v>
      </c>
      <c r="K1964">
        <v>0</v>
      </c>
      <c r="L1964">
        <v>0</v>
      </c>
    </row>
    <row r="1965" spans="1:12">
      <c r="A1965" t="s">
        <v>20</v>
      </c>
      <c r="B1965" s="1">
        <v>43890</v>
      </c>
      <c r="C1965">
        <v>0</v>
      </c>
      <c r="D1965" s="11">
        <f t="shared" si="150"/>
        <v>2.9801537699844366E-2</v>
      </c>
      <c r="E1965" s="11">
        <f t="shared" si="151"/>
        <v>6.0802007431356468E-3</v>
      </c>
      <c r="F1965" s="11">
        <f t="shared" si="152"/>
        <v>7.5406371765345939E-2</v>
      </c>
      <c r="G1965" s="11">
        <f t="shared" si="153"/>
        <v>6.7267052509997316E-2</v>
      </c>
      <c r="H1965" s="11">
        <f t="shared" si="154"/>
        <v>5.1975683457862271E-2</v>
      </c>
      <c r="I1965">
        <v>0</v>
      </c>
      <c r="J1965">
        <v>0</v>
      </c>
      <c r="K1965">
        <v>0</v>
      </c>
      <c r="L1965">
        <v>0</v>
      </c>
    </row>
    <row r="1966" spans="1:12">
      <c r="A1966" t="s">
        <v>20</v>
      </c>
      <c r="B1966" s="1">
        <v>43889</v>
      </c>
      <c r="C1966">
        <v>0</v>
      </c>
      <c r="D1966" s="11">
        <f t="shared" si="150"/>
        <v>2.9801537699844366E-2</v>
      </c>
      <c r="E1966" s="11">
        <f t="shared" si="151"/>
        <v>6.0802007431356468E-3</v>
      </c>
      <c r="F1966" s="11">
        <f t="shared" si="152"/>
        <v>7.5406371765345939E-2</v>
      </c>
      <c r="G1966" s="11">
        <f t="shared" si="153"/>
        <v>6.7267052509997316E-2</v>
      </c>
      <c r="H1966" s="11">
        <f t="shared" si="154"/>
        <v>5.1975683457862271E-2</v>
      </c>
      <c r="I1966">
        <v>0</v>
      </c>
      <c r="J1966">
        <v>0</v>
      </c>
      <c r="K1966">
        <v>0</v>
      </c>
      <c r="L1966">
        <v>0</v>
      </c>
    </row>
    <row r="1967" spans="1:12">
      <c r="A1967" t="s">
        <v>20</v>
      </c>
      <c r="B1967" s="1">
        <v>43888</v>
      </c>
      <c r="C1967">
        <v>0</v>
      </c>
      <c r="D1967" s="11">
        <f t="shared" si="150"/>
        <v>2.9801537699844366E-2</v>
      </c>
      <c r="E1967" s="11">
        <f t="shared" si="151"/>
        <v>6.0802007431356468E-3</v>
      </c>
      <c r="F1967" s="11">
        <f t="shared" si="152"/>
        <v>7.5406371765345939E-2</v>
      </c>
      <c r="G1967" s="11">
        <f t="shared" si="153"/>
        <v>6.7267052509997316E-2</v>
      </c>
      <c r="H1967" s="11">
        <f t="shared" si="154"/>
        <v>5.1975683457862271E-2</v>
      </c>
      <c r="I1967">
        <v>0</v>
      </c>
      <c r="J1967">
        <v>0</v>
      </c>
      <c r="K1967">
        <v>0</v>
      </c>
      <c r="L1967">
        <v>0</v>
      </c>
    </row>
    <row r="1968" spans="1:12">
      <c r="A1968" t="s">
        <v>20</v>
      </c>
      <c r="B1968" s="1">
        <v>43887</v>
      </c>
      <c r="C1968">
        <v>0</v>
      </c>
      <c r="D1968" s="11">
        <f t="shared" si="150"/>
        <v>0</v>
      </c>
      <c r="E1968" s="11">
        <f t="shared" si="151"/>
        <v>0</v>
      </c>
      <c r="F1968" s="11">
        <f t="shared" si="152"/>
        <v>0</v>
      </c>
      <c r="G1968" s="11">
        <f t="shared" si="153"/>
        <v>0</v>
      </c>
      <c r="H1968" s="11">
        <f t="shared" si="154"/>
        <v>0</v>
      </c>
      <c r="I1968">
        <v>0</v>
      </c>
      <c r="J1968">
        <v>0</v>
      </c>
      <c r="K1968">
        <v>0</v>
      </c>
      <c r="L1968">
        <v>0</v>
      </c>
    </row>
    <row r="1969" spans="1:12">
      <c r="A1969" t="s">
        <v>20</v>
      </c>
      <c r="B1969" s="1">
        <v>43886</v>
      </c>
      <c r="C1969">
        <v>0</v>
      </c>
      <c r="D1969" s="11">
        <f t="shared" si="150"/>
        <v>0</v>
      </c>
      <c r="E1969" s="11">
        <f t="shared" si="151"/>
        <v>0</v>
      </c>
      <c r="F1969" s="11">
        <f t="shared" si="152"/>
        <v>0</v>
      </c>
      <c r="G1969" s="11">
        <f t="shared" si="153"/>
        <v>0</v>
      </c>
      <c r="H1969" s="11">
        <f t="shared" si="154"/>
        <v>0</v>
      </c>
      <c r="I1969">
        <v>0</v>
      </c>
      <c r="J1969">
        <v>0</v>
      </c>
      <c r="K1969">
        <v>0</v>
      </c>
      <c r="L1969">
        <v>0</v>
      </c>
    </row>
    <row r="1970" spans="1:12">
      <c r="A1970" t="s">
        <v>20</v>
      </c>
      <c r="B1970" s="1">
        <v>43885</v>
      </c>
      <c r="C1970">
        <v>0</v>
      </c>
      <c r="D1970" s="11">
        <f t="shared" si="150"/>
        <v>0</v>
      </c>
      <c r="E1970" s="11">
        <f t="shared" si="151"/>
        <v>0</v>
      </c>
      <c r="F1970" s="11">
        <f t="shared" si="152"/>
        <v>0</v>
      </c>
      <c r="G1970" s="11">
        <f t="shared" si="153"/>
        <v>0</v>
      </c>
      <c r="H1970" s="11">
        <f t="shared" si="154"/>
        <v>0</v>
      </c>
      <c r="I1970">
        <v>0</v>
      </c>
      <c r="J1970">
        <v>0</v>
      </c>
      <c r="K1970">
        <v>0</v>
      </c>
      <c r="L1970">
        <v>0</v>
      </c>
    </row>
    <row r="1971" spans="1:12">
      <c r="A1971" t="s">
        <v>20</v>
      </c>
      <c r="B1971" s="1">
        <v>43884</v>
      </c>
      <c r="C1971">
        <v>0</v>
      </c>
      <c r="D1971" s="11">
        <f t="shared" si="150"/>
        <v>0</v>
      </c>
      <c r="E1971" s="11">
        <f t="shared" si="151"/>
        <v>0</v>
      </c>
      <c r="F1971" s="11">
        <f t="shared" si="152"/>
        <v>0</v>
      </c>
      <c r="G1971" s="11">
        <f t="shared" si="153"/>
        <v>0</v>
      </c>
      <c r="H1971" s="11">
        <f t="shared" si="154"/>
        <v>0</v>
      </c>
      <c r="I1971">
        <v>0</v>
      </c>
      <c r="J1971">
        <v>0</v>
      </c>
      <c r="K1971">
        <v>0</v>
      </c>
      <c r="L1971">
        <v>0</v>
      </c>
    </row>
    <row r="1972" spans="1:12">
      <c r="A1972" t="s">
        <v>20</v>
      </c>
      <c r="B1972" s="1">
        <v>43883</v>
      </c>
      <c r="C1972">
        <v>0</v>
      </c>
      <c r="D1972" s="11">
        <f t="shared" si="150"/>
        <v>0</v>
      </c>
      <c r="E1972" s="11">
        <f t="shared" si="151"/>
        <v>0</v>
      </c>
      <c r="F1972" s="11">
        <f t="shared" si="152"/>
        <v>0</v>
      </c>
      <c r="G1972" s="11">
        <f t="shared" si="153"/>
        <v>0</v>
      </c>
      <c r="H1972" s="11">
        <f t="shared" si="154"/>
        <v>0</v>
      </c>
      <c r="I1972">
        <v>0</v>
      </c>
      <c r="J1972">
        <v>0</v>
      </c>
      <c r="K1972">
        <v>0</v>
      </c>
      <c r="L1972">
        <v>0</v>
      </c>
    </row>
    <row r="1973" spans="1:12">
      <c r="A1973" t="s">
        <v>20</v>
      </c>
      <c r="B1973" s="1">
        <v>43882</v>
      </c>
      <c r="C1973">
        <v>0</v>
      </c>
      <c r="D1973" s="11">
        <f t="shared" si="150"/>
        <v>0</v>
      </c>
      <c r="E1973" s="11">
        <f t="shared" si="151"/>
        <v>0</v>
      </c>
      <c r="F1973" s="11">
        <f t="shared" si="152"/>
        <v>0</v>
      </c>
      <c r="G1973" s="11">
        <f t="shared" si="153"/>
        <v>0</v>
      </c>
      <c r="H1973" s="11">
        <f t="shared" si="154"/>
        <v>0</v>
      </c>
      <c r="I1973">
        <v>0</v>
      </c>
      <c r="J1973">
        <v>0</v>
      </c>
      <c r="K1973">
        <v>0</v>
      </c>
      <c r="L1973">
        <v>0</v>
      </c>
    </row>
    <row r="1974" spans="1:12">
      <c r="A1974" t="s">
        <v>20</v>
      </c>
      <c r="B1974" s="1">
        <v>43881</v>
      </c>
      <c r="C1974">
        <v>0</v>
      </c>
      <c r="D1974" s="11">
        <f t="shared" si="150"/>
        <v>0</v>
      </c>
      <c r="E1974" s="11">
        <f t="shared" si="151"/>
        <v>0</v>
      </c>
      <c r="F1974" s="11">
        <f t="shared" si="152"/>
        <v>0</v>
      </c>
      <c r="G1974" s="11">
        <f t="shared" si="153"/>
        <v>0</v>
      </c>
      <c r="H1974" s="11">
        <f t="shared" si="154"/>
        <v>0</v>
      </c>
      <c r="I1974">
        <v>0</v>
      </c>
      <c r="J1974">
        <v>0</v>
      </c>
      <c r="K1974">
        <v>0</v>
      </c>
      <c r="L1974">
        <v>0</v>
      </c>
    </row>
    <row r="1975" spans="1:12">
      <c r="A1975" t="s">
        <v>20</v>
      </c>
      <c r="B1975" s="1">
        <v>43880</v>
      </c>
      <c r="C1975">
        <v>0</v>
      </c>
      <c r="D1975" s="11">
        <f t="shared" si="150"/>
        <v>0</v>
      </c>
      <c r="E1975" s="11">
        <f t="shared" si="151"/>
        <v>0</v>
      </c>
      <c r="F1975" s="11">
        <f t="shared" si="152"/>
        <v>0</v>
      </c>
      <c r="G1975" s="11">
        <f t="shared" si="153"/>
        <v>0</v>
      </c>
      <c r="H1975" s="11">
        <f t="shared" si="154"/>
        <v>0</v>
      </c>
      <c r="I1975">
        <v>0</v>
      </c>
      <c r="J1975">
        <v>0</v>
      </c>
      <c r="K1975">
        <v>0</v>
      </c>
      <c r="L1975">
        <v>0</v>
      </c>
    </row>
    <row r="1976" spans="1:12">
      <c r="A1976" t="s">
        <v>20</v>
      </c>
      <c r="B1976" s="1">
        <v>43879</v>
      </c>
      <c r="C1976">
        <v>0</v>
      </c>
      <c r="D1976" s="11">
        <f t="shared" si="150"/>
        <v>0</v>
      </c>
      <c r="E1976" s="11">
        <f t="shared" si="151"/>
        <v>0</v>
      </c>
      <c r="F1976" s="11">
        <f t="shared" si="152"/>
        <v>0</v>
      </c>
      <c r="G1976" s="11">
        <f t="shared" si="153"/>
        <v>0</v>
      </c>
      <c r="H1976" s="11">
        <f t="shared" si="154"/>
        <v>0</v>
      </c>
      <c r="I1976">
        <v>0</v>
      </c>
      <c r="J1976">
        <v>0</v>
      </c>
      <c r="K1976">
        <v>0</v>
      </c>
      <c r="L1976">
        <v>0</v>
      </c>
    </row>
    <row r="1977" spans="1:12">
      <c r="A1977" t="s">
        <v>20</v>
      </c>
      <c r="B1977" s="1">
        <v>43878</v>
      </c>
      <c r="C1977">
        <v>0</v>
      </c>
      <c r="D1977" s="11">
        <f t="shared" si="150"/>
        <v>0</v>
      </c>
      <c r="E1977" s="11">
        <f t="shared" si="151"/>
        <v>0</v>
      </c>
      <c r="F1977" s="11">
        <f t="shared" si="152"/>
        <v>0</v>
      </c>
      <c r="G1977" s="11">
        <f t="shared" si="153"/>
        <v>0</v>
      </c>
      <c r="H1977" s="11">
        <f t="shared" si="154"/>
        <v>0</v>
      </c>
      <c r="I1977">
        <v>0</v>
      </c>
      <c r="J1977">
        <v>0</v>
      </c>
      <c r="K1977">
        <v>0</v>
      </c>
      <c r="L1977">
        <v>0</v>
      </c>
    </row>
    <row r="1978" spans="1:12">
      <c r="A1978" t="s">
        <v>20</v>
      </c>
      <c r="B1978" s="1">
        <v>43877</v>
      </c>
      <c r="C1978">
        <v>0</v>
      </c>
      <c r="D1978" s="11">
        <f t="shared" si="150"/>
        <v>0</v>
      </c>
      <c r="E1978" s="11">
        <f t="shared" si="151"/>
        <v>0</v>
      </c>
      <c r="F1978" s="11">
        <f t="shared" si="152"/>
        <v>0</v>
      </c>
      <c r="G1978" s="11">
        <f t="shared" si="153"/>
        <v>0</v>
      </c>
      <c r="H1978" s="11">
        <f t="shared" si="154"/>
        <v>0</v>
      </c>
      <c r="I1978">
        <v>0</v>
      </c>
      <c r="J1978">
        <v>0</v>
      </c>
      <c r="K1978">
        <v>0</v>
      </c>
      <c r="L1978">
        <v>0</v>
      </c>
    </row>
    <row r="1979" spans="1:12">
      <c r="A1979" t="s">
        <v>20</v>
      </c>
      <c r="B1979" s="1">
        <v>43876</v>
      </c>
      <c r="C1979">
        <v>0</v>
      </c>
      <c r="D1979" s="11">
        <f t="shared" si="150"/>
        <v>0</v>
      </c>
      <c r="E1979" s="11">
        <f t="shared" si="151"/>
        <v>0</v>
      </c>
      <c r="F1979" s="11">
        <f t="shared" si="152"/>
        <v>0</v>
      </c>
      <c r="G1979" s="11">
        <f t="shared" si="153"/>
        <v>0</v>
      </c>
      <c r="H1979" s="11">
        <f t="shared" si="154"/>
        <v>0</v>
      </c>
      <c r="I1979">
        <v>0</v>
      </c>
      <c r="J1979">
        <v>0</v>
      </c>
      <c r="K1979">
        <v>0</v>
      </c>
      <c r="L1979">
        <v>0</v>
      </c>
    </row>
    <row r="1980" spans="1:12">
      <c r="A1980" t="s">
        <v>20</v>
      </c>
      <c r="B1980" s="1">
        <v>43875</v>
      </c>
      <c r="C1980">
        <v>0</v>
      </c>
      <c r="D1980" s="11">
        <f t="shared" si="150"/>
        <v>0</v>
      </c>
      <c r="E1980" s="11">
        <f t="shared" si="151"/>
        <v>0</v>
      </c>
      <c r="F1980" s="11">
        <f t="shared" si="152"/>
        <v>0</v>
      </c>
      <c r="G1980" s="11">
        <f t="shared" si="153"/>
        <v>0</v>
      </c>
      <c r="H1980" s="11">
        <f t="shared" si="154"/>
        <v>0</v>
      </c>
      <c r="I1980">
        <v>0</v>
      </c>
      <c r="J1980">
        <v>0</v>
      </c>
      <c r="K1980">
        <v>0</v>
      </c>
      <c r="L1980">
        <v>0</v>
      </c>
    </row>
    <row r="1981" spans="1:12">
      <c r="A1981" t="s">
        <v>20</v>
      </c>
      <c r="B1981" s="1">
        <v>43874</v>
      </c>
      <c r="C1981">
        <v>0</v>
      </c>
      <c r="D1981" s="11">
        <f t="shared" si="150"/>
        <v>0</v>
      </c>
      <c r="E1981" s="11">
        <f t="shared" si="151"/>
        <v>0</v>
      </c>
      <c r="F1981" s="11">
        <f t="shared" si="152"/>
        <v>0</v>
      </c>
      <c r="G1981" s="11">
        <f t="shared" si="153"/>
        <v>0</v>
      </c>
      <c r="H1981" s="11">
        <f t="shared" si="154"/>
        <v>0</v>
      </c>
      <c r="I1981">
        <v>0</v>
      </c>
      <c r="J1981">
        <v>0</v>
      </c>
      <c r="K1981">
        <v>0</v>
      </c>
      <c r="L1981">
        <v>0</v>
      </c>
    </row>
    <row r="1982" spans="1:12">
      <c r="A1982" t="s">
        <v>22</v>
      </c>
      <c r="B1982" s="1">
        <v>43972</v>
      </c>
      <c r="C1982">
        <v>613</v>
      </c>
      <c r="D1982" s="11">
        <f t="shared" si="150"/>
        <v>541.10325317304023</v>
      </c>
      <c r="E1982" s="11">
        <f t="shared" si="151"/>
        <v>206.45104473290547</v>
      </c>
      <c r="F1982" s="11">
        <f t="shared" si="152"/>
        <v>514.962085040891</v>
      </c>
      <c r="G1982" s="11">
        <f t="shared" si="153"/>
        <v>628.20075725942127</v>
      </c>
      <c r="H1982" s="11">
        <f t="shared" si="154"/>
        <v>578.76805120171139</v>
      </c>
      <c r="I1982">
        <v>463.8</v>
      </c>
      <c r="J1982">
        <v>0</v>
      </c>
      <c r="K1982">
        <v>3041</v>
      </c>
      <c r="L1982">
        <v>0</v>
      </c>
    </row>
    <row r="1983" spans="1:12">
      <c r="A1983" t="s">
        <v>22</v>
      </c>
      <c r="B1983" s="1">
        <v>43971</v>
      </c>
      <c r="C1983">
        <v>613</v>
      </c>
      <c r="D1983" s="11">
        <f t="shared" si="150"/>
        <v>541.10325317304023</v>
      </c>
      <c r="E1983" s="11">
        <f t="shared" si="151"/>
        <v>206.45104473290547</v>
      </c>
      <c r="F1983" s="11">
        <f t="shared" si="152"/>
        <v>514.962085040891</v>
      </c>
      <c r="G1983" s="11">
        <f t="shared" si="153"/>
        <v>628.20075725942127</v>
      </c>
      <c r="H1983" s="11">
        <f t="shared" si="154"/>
        <v>578.76805120171139</v>
      </c>
      <c r="I1983">
        <v>463.8</v>
      </c>
      <c r="J1983">
        <v>2</v>
      </c>
      <c r="K1983">
        <v>3041</v>
      </c>
      <c r="L1983">
        <v>0</v>
      </c>
    </row>
    <row r="1984" spans="1:12">
      <c r="A1984" t="s">
        <v>22</v>
      </c>
      <c r="B1984" s="1">
        <v>43970</v>
      </c>
      <c r="C1984">
        <v>613</v>
      </c>
      <c r="D1984" s="11">
        <f t="shared" si="150"/>
        <v>540.97614411662187</v>
      </c>
      <c r="E1984" s="11">
        <f t="shared" si="151"/>
        <v>206.40254789364477</v>
      </c>
      <c r="F1984" s="11">
        <f t="shared" si="152"/>
        <v>514.84111673338782</v>
      </c>
      <c r="G1984" s="11">
        <f t="shared" si="153"/>
        <v>628.05318837117613</v>
      </c>
      <c r="H1984" s="11">
        <f t="shared" si="154"/>
        <v>578.63209441261074</v>
      </c>
      <c r="I1984">
        <v>463.8</v>
      </c>
      <c r="J1984">
        <v>71</v>
      </c>
      <c r="K1984">
        <v>3039</v>
      </c>
      <c r="L1984">
        <v>5</v>
      </c>
    </row>
    <row r="1985" spans="1:12">
      <c r="A1985" t="s">
        <v>22</v>
      </c>
      <c r="B1985" s="1">
        <v>43969</v>
      </c>
      <c r="C1985">
        <v>608</v>
      </c>
      <c r="D1985" s="11">
        <f t="shared" si="150"/>
        <v>538.01026613352633</v>
      </c>
      <c r="E1985" s="11">
        <f t="shared" si="151"/>
        <v>205.27095497756119</v>
      </c>
      <c r="F1985" s="11">
        <f t="shared" si="152"/>
        <v>512.01852289164776</v>
      </c>
      <c r="G1985" s="11">
        <f t="shared" si="153"/>
        <v>624.60991431212369</v>
      </c>
      <c r="H1985" s="11">
        <f t="shared" si="154"/>
        <v>575.45976933359418</v>
      </c>
      <c r="I1985">
        <v>460</v>
      </c>
      <c r="J1985">
        <v>135</v>
      </c>
      <c r="K1985">
        <v>2968</v>
      </c>
      <c r="L1985">
        <v>5</v>
      </c>
    </row>
    <row r="1986" spans="1:12">
      <c r="A1986" t="s">
        <v>22</v>
      </c>
      <c r="B1986" s="1">
        <v>43968</v>
      </c>
      <c r="C1986">
        <v>603</v>
      </c>
      <c r="D1986" s="11">
        <f t="shared" ref="D1986:D2049" si="155">SUMIFS(CasesHB,HB,"Wales",SpecDate,B1986)*SUMIFS(Pop,Area,A1986)</f>
        <v>531.69718299808017</v>
      </c>
      <c r="E1986" s="11">
        <f t="shared" ref="E1986:E2049" si="156">SUMIFS(CasesHB,HB,"Wales",SpecDate,B1986)*SUMIFS(AreaKm2,Area,A1986)</f>
        <v>202.86227862761186</v>
      </c>
      <c r="F1986" s="11">
        <f t="shared" ref="F1986:F2049" si="157">SUMIFS(CasesHB,HB,"Wales",SpecDate,B1986)*SUMIFS(PopKm2,Area,A1986)</f>
        <v>506.01043028565817</v>
      </c>
      <c r="G1986" s="11">
        <f t="shared" ref="G1986:G2049" si="158">SUMIFS(CasesHB,HB,"Wales",SpecDate,B1986)*SUMIFS(PopKm2SRT,Area,A1986)</f>
        <v>617.2806595292833</v>
      </c>
      <c r="H1986" s="11">
        <f t="shared" ref="H1986:H2049" si="159">SUMIFS(CasesHB,HB,"Wales",SpecDate,B1986)*SUMIFS(PopSRTKm2,Area,A1986)</f>
        <v>568.70724880825901</v>
      </c>
      <c r="I1986">
        <v>456.20000000000005</v>
      </c>
      <c r="J1986">
        <v>116</v>
      </c>
      <c r="K1986">
        <v>2833</v>
      </c>
      <c r="L1986">
        <v>3</v>
      </c>
    </row>
    <row r="1987" spans="1:12">
      <c r="A1987" t="s">
        <v>22</v>
      </c>
      <c r="B1987" s="1">
        <v>43967</v>
      </c>
      <c r="C1987">
        <v>600</v>
      </c>
      <c r="D1987" s="11">
        <f t="shared" si="155"/>
        <v>526.99414791060019</v>
      </c>
      <c r="E1987" s="11">
        <f t="shared" si="156"/>
        <v>201.06789557496504</v>
      </c>
      <c r="F1987" s="11">
        <f t="shared" si="157"/>
        <v>501.53460290804179</v>
      </c>
      <c r="G1987" s="11">
        <f t="shared" si="158"/>
        <v>611.82061066421431</v>
      </c>
      <c r="H1987" s="11">
        <f t="shared" si="159"/>
        <v>563.67684761153293</v>
      </c>
      <c r="I1987">
        <v>454</v>
      </c>
      <c r="J1987">
        <v>206</v>
      </c>
      <c r="K1987">
        <v>2717</v>
      </c>
      <c r="L1987">
        <v>4</v>
      </c>
    </row>
    <row r="1988" spans="1:12">
      <c r="A1988" t="s">
        <v>22</v>
      </c>
      <c r="B1988" s="1">
        <v>43966</v>
      </c>
      <c r="C1988">
        <v>596</v>
      </c>
      <c r="D1988" s="11">
        <f t="shared" si="155"/>
        <v>520.38447697684444</v>
      </c>
      <c r="E1988" s="11">
        <f t="shared" si="156"/>
        <v>198.54605993340735</v>
      </c>
      <c r="F1988" s="11">
        <f t="shared" si="157"/>
        <v>495.24425091787822</v>
      </c>
      <c r="G1988" s="11">
        <f t="shared" si="158"/>
        <v>604.1470284754688</v>
      </c>
      <c r="H1988" s="11">
        <f t="shared" si="159"/>
        <v>556.60709457829614</v>
      </c>
      <c r="I1988">
        <v>451</v>
      </c>
      <c r="J1988">
        <v>93</v>
      </c>
      <c r="K1988">
        <v>2511</v>
      </c>
      <c r="L1988">
        <v>4</v>
      </c>
    </row>
    <row r="1989" spans="1:12">
      <c r="A1989" t="s">
        <v>22</v>
      </c>
      <c r="B1989" s="1">
        <v>43965</v>
      </c>
      <c r="C1989">
        <v>592</v>
      </c>
      <c r="D1989" s="11">
        <f t="shared" si="155"/>
        <v>513.05452139005126</v>
      </c>
      <c r="E1989" s="11">
        <f t="shared" si="156"/>
        <v>195.74940886937222</v>
      </c>
      <c r="F1989" s="11">
        <f t="shared" si="157"/>
        <v>488.2684118518635</v>
      </c>
      <c r="G1989" s="11">
        <f t="shared" si="158"/>
        <v>595.63722258666758</v>
      </c>
      <c r="H1989" s="11">
        <f t="shared" si="159"/>
        <v>548.76691974015534</v>
      </c>
      <c r="I1989">
        <v>447.90000000000003</v>
      </c>
      <c r="J1989">
        <v>38</v>
      </c>
      <c r="K1989">
        <v>2418</v>
      </c>
      <c r="L1989">
        <v>5</v>
      </c>
    </row>
    <row r="1990" spans="1:12">
      <c r="A1990" t="s">
        <v>22</v>
      </c>
      <c r="B1990" s="1">
        <v>43964</v>
      </c>
      <c r="C1990">
        <v>587</v>
      </c>
      <c r="D1990" s="11">
        <f t="shared" si="155"/>
        <v>507.97015913331609</v>
      </c>
      <c r="E1990" s="11">
        <f t="shared" si="156"/>
        <v>193.80953529894322</v>
      </c>
      <c r="F1990" s="11">
        <f t="shared" si="157"/>
        <v>483.42967955173765</v>
      </c>
      <c r="G1990" s="11">
        <f t="shared" si="158"/>
        <v>589.73446705686331</v>
      </c>
      <c r="H1990" s="11">
        <f t="shared" si="159"/>
        <v>543.32864817612699</v>
      </c>
      <c r="I1990">
        <v>444.1</v>
      </c>
      <c r="J1990">
        <v>50</v>
      </c>
      <c r="K1990">
        <v>2380</v>
      </c>
      <c r="L1990">
        <v>4</v>
      </c>
    </row>
    <row r="1991" spans="1:12">
      <c r="A1991" t="s">
        <v>22</v>
      </c>
      <c r="B1991" s="1">
        <v>43963</v>
      </c>
      <c r="C1991">
        <v>583</v>
      </c>
      <c r="D1991" s="11">
        <f t="shared" si="155"/>
        <v>502.12314253807062</v>
      </c>
      <c r="E1991" s="11">
        <f t="shared" si="156"/>
        <v>191.57868069294989</v>
      </c>
      <c r="F1991" s="11">
        <f t="shared" si="157"/>
        <v>477.86513740659296</v>
      </c>
      <c r="G1991" s="11">
        <f t="shared" si="158"/>
        <v>582.94629819758836</v>
      </c>
      <c r="H1991" s="11">
        <f t="shared" si="159"/>
        <v>537.07463587749453</v>
      </c>
      <c r="I1991">
        <v>441.1</v>
      </c>
      <c r="J1991">
        <v>34</v>
      </c>
      <c r="K1991">
        <v>2330</v>
      </c>
      <c r="L1991">
        <v>2</v>
      </c>
    </row>
    <row r="1992" spans="1:12">
      <c r="A1992" t="s">
        <v>22</v>
      </c>
      <c r="B1992" s="1">
        <v>43962</v>
      </c>
      <c r="C1992">
        <v>581</v>
      </c>
      <c r="D1992" s="11">
        <f t="shared" si="155"/>
        <v>496.31849562829797</v>
      </c>
      <c r="E1992" s="11">
        <f t="shared" si="156"/>
        <v>189.36399170004344</v>
      </c>
      <c r="F1992" s="11">
        <f t="shared" si="157"/>
        <v>472.34091803061597</v>
      </c>
      <c r="G1992" s="11">
        <f t="shared" si="158"/>
        <v>576.2073189677285</v>
      </c>
      <c r="H1992" s="11">
        <f t="shared" si="159"/>
        <v>530.86594250856217</v>
      </c>
      <c r="I1992">
        <v>439.6</v>
      </c>
      <c r="J1992">
        <v>32</v>
      </c>
      <c r="K1992">
        <v>2296</v>
      </c>
      <c r="L1992">
        <v>6</v>
      </c>
    </row>
    <row r="1993" spans="1:12">
      <c r="A1993" t="s">
        <v>22</v>
      </c>
      <c r="B1993" s="1">
        <v>43961</v>
      </c>
      <c r="C1993">
        <v>575</v>
      </c>
      <c r="D1993" s="11">
        <f t="shared" si="155"/>
        <v>489.11564909792315</v>
      </c>
      <c r="E1993" s="11">
        <f t="shared" si="156"/>
        <v>186.61583747526905</v>
      </c>
      <c r="F1993" s="11">
        <f t="shared" si="157"/>
        <v>465.48604727210437</v>
      </c>
      <c r="G1993" s="11">
        <f t="shared" si="158"/>
        <v>567.8450819671724</v>
      </c>
      <c r="H1993" s="11">
        <f t="shared" si="159"/>
        <v>523.16172445952213</v>
      </c>
      <c r="I1993">
        <v>435.1</v>
      </c>
      <c r="J1993">
        <v>17</v>
      </c>
      <c r="K1993">
        <v>2264</v>
      </c>
      <c r="L1993">
        <v>0</v>
      </c>
    </row>
    <row r="1994" spans="1:12">
      <c r="A1994" t="s">
        <v>22</v>
      </c>
      <c r="B1994" s="1">
        <v>43960</v>
      </c>
      <c r="C1994">
        <v>575</v>
      </c>
      <c r="D1994" s="11">
        <f t="shared" si="155"/>
        <v>484.92105023611663</v>
      </c>
      <c r="E1994" s="11">
        <f t="shared" si="156"/>
        <v>185.01544177966511</v>
      </c>
      <c r="F1994" s="11">
        <f t="shared" si="157"/>
        <v>461.49409312450058</v>
      </c>
      <c r="G1994" s="11">
        <f t="shared" si="158"/>
        <v>562.97530865508384</v>
      </c>
      <c r="H1994" s="11">
        <f t="shared" si="159"/>
        <v>518.67515041919876</v>
      </c>
      <c r="I1994">
        <v>435.1</v>
      </c>
      <c r="J1994">
        <v>20</v>
      </c>
      <c r="K1994">
        <v>2247</v>
      </c>
      <c r="L1994">
        <v>1</v>
      </c>
    </row>
    <row r="1995" spans="1:12">
      <c r="A1995" t="s">
        <v>22</v>
      </c>
      <c r="B1995" s="1">
        <v>43959</v>
      </c>
      <c r="C1995">
        <v>574</v>
      </c>
      <c r="D1995" s="11">
        <f t="shared" si="155"/>
        <v>479.66720923749028</v>
      </c>
      <c r="E1995" s="11">
        <f t="shared" si="156"/>
        <v>183.01090575688849</v>
      </c>
      <c r="F1995" s="11">
        <f t="shared" si="157"/>
        <v>456.49406974770392</v>
      </c>
      <c r="G1995" s="11">
        <f t="shared" si="158"/>
        <v>556.87579460761947</v>
      </c>
      <c r="H1995" s="11">
        <f t="shared" si="159"/>
        <v>513.05560313636954</v>
      </c>
      <c r="I1995">
        <v>434.3</v>
      </c>
      <c r="J1995">
        <v>36</v>
      </c>
      <c r="K1995">
        <v>2227</v>
      </c>
      <c r="L1995">
        <v>3</v>
      </c>
    </row>
    <row r="1996" spans="1:12">
      <c r="A1996" t="s">
        <v>22</v>
      </c>
      <c r="B1996" s="1">
        <v>43958</v>
      </c>
      <c r="C1996">
        <v>571</v>
      </c>
      <c r="D1996" s="11">
        <f t="shared" si="155"/>
        <v>475.43024069021101</v>
      </c>
      <c r="E1996" s="11">
        <f t="shared" si="156"/>
        <v>181.39434444819767</v>
      </c>
      <c r="F1996" s="11">
        <f t="shared" si="157"/>
        <v>452.46179283093238</v>
      </c>
      <c r="G1996" s="11">
        <f t="shared" si="158"/>
        <v>551.95683166611593</v>
      </c>
      <c r="H1996" s="11">
        <f t="shared" si="159"/>
        <v>508.52371016634589</v>
      </c>
      <c r="I1996">
        <v>432</v>
      </c>
      <c r="J1996">
        <v>42</v>
      </c>
      <c r="K1996">
        <v>2191</v>
      </c>
      <c r="L1996">
        <v>5</v>
      </c>
    </row>
    <row r="1997" spans="1:12">
      <c r="A1997" t="s">
        <v>22</v>
      </c>
      <c r="B1997" s="1">
        <v>43957</v>
      </c>
      <c r="C1997">
        <v>566</v>
      </c>
      <c r="D1997" s="11">
        <f t="shared" si="155"/>
        <v>468.43924258720011</v>
      </c>
      <c r="E1997" s="11">
        <f t="shared" si="156"/>
        <v>178.72701828885781</v>
      </c>
      <c r="F1997" s="11">
        <f t="shared" si="157"/>
        <v>445.80853591825939</v>
      </c>
      <c r="G1997" s="11">
        <f t="shared" si="158"/>
        <v>543.84054281263502</v>
      </c>
      <c r="H1997" s="11">
        <f t="shared" si="159"/>
        <v>501.04608676580699</v>
      </c>
      <c r="I1997">
        <v>428.3</v>
      </c>
      <c r="J1997">
        <v>54</v>
      </c>
      <c r="K1997">
        <v>2149</v>
      </c>
      <c r="L1997">
        <v>3</v>
      </c>
    </row>
    <row r="1998" spans="1:12">
      <c r="A1998" t="s">
        <v>22</v>
      </c>
      <c r="B1998" s="1">
        <v>43956</v>
      </c>
      <c r="C1998">
        <v>563</v>
      </c>
      <c r="D1998" s="11">
        <f t="shared" si="155"/>
        <v>461.44824448418927</v>
      </c>
      <c r="E1998" s="11">
        <f t="shared" si="156"/>
        <v>176.05969212951794</v>
      </c>
      <c r="F1998" s="11">
        <f t="shared" si="157"/>
        <v>439.15527900558635</v>
      </c>
      <c r="G1998" s="11">
        <f t="shared" si="158"/>
        <v>535.72425395915411</v>
      </c>
      <c r="H1998" s="11">
        <f t="shared" si="159"/>
        <v>493.56846336526809</v>
      </c>
      <c r="I1998">
        <v>426</v>
      </c>
      <c r="J1998">
        <v>52</v>
      </c>
      <c r="K1998">
        <v>2095</v>
      </c>
      <c r="L1998">
        <v>6</v>
      </c>
    </row>
    <row r="1999" spans="1:12">
      <c r="A1999" t="s">
        <v>22</v>
      </c>
      <c r="B1999" s="1">
        <v>43955</v>
      </c>
      <c r="C1999">
        <v>557</v>
      </c>
      <c r="D1999" s="11">
        <f t="shared" si="155"/>
        <v>454.71146449401516</v>
      </c>
      <c r="E1999" s="11">
        <f t="shared" si="156"/>
        <v>173.48935964869952</v>
      </c>
      <c r="F1999" s="11">
        <f t="shared" si="157"/>
        <v>432.74395870791966</v>
      </c>
      <c r="G1999" s="11">
        <f t="shared" si="158"/>
        <v>527.90310288216347</v>
      </c>
      <c r="H1999" s="11">
        <f t="shared" si="159"/>
        <v>486.36275354293059</v>
      </c>
      <c r="I1999">
        <v>421.40000000000003</v>
      </c>
      <c r="J1999">
        <v>50</v>
      </c>
      <c r="K1999">
        <v>2043</v>
      </c>
      <c r="L1999">
        <v>4</v>
      </c>
    </row>
    <row r="2000" spans="1:12">
      <c r="A2000" t="s">
        <v>22</v>
      </c>
      <c r="B2000" s="1">
        <v>43954</v>
      </c>
      <c r="C2000">
        <v>553</v>
      </c>
      <c r="D2000" s="11">
        <f t="shared" si="155"/>
        <v>449.28814475349765</v>
      </c>
      <c r="E2000" s="11">
        <f t="shared" si="156"/>
        <v>171.42016117357528</v>
      </c>
      <c r="F2000" s="11">
        <f t="shared" si="157"/>
        <v>427.58264425445208</v>
      </c>
      <c r="G2000" s="11">
        <f t="shared" si="158"/>
        <v>521.60683031703888</v>
      </c>
      <c r="H2000" s="11">
        <f t="shared" si="159"/>
        <v>480.56193054130046</v>
      </c>
      <c r="I2000">
        <v>418.40000000000003</v>
      </c>
      <c r="J2000">
        <v>26</v>
      </c>
      <c r="K2000">
        <v>1993</v>
      </c>
      <c r="L2000">
        <v>6</v>
      </c>
    </row>
    <row r="2001" spans="1:12">
      <c r="A2001" t="s">
        <v>22</v>
      </c>
      <c r="B2001" s="1">
        <v>43953</v>
      </c>
      <c r="C2001">
        <v>547</v>
      </c>
      <c r="D2001" s="11">
        <f t="shared" si="155"/>
        <v>445.3053943190551</v>
      </c>
      <c r="E2001" s="11">
        <f t="shared" si="156"/>
        <v>169.9005935434059</v>
      </c>
      <c r="F2001" s="11">
        <f t="shared" si="157"/>
        <v>423.79230395268689</v>
      </c>
      <c r="G2001" s="11">
        <f t="shared" si="158"/>
        <v>516.9830051520255</v>
      </c>
      <c r="H2001" s="11">
        <f t="shared" si="159"/>
        <v>476.30195114947827</v>
      </c>
      <c r="I2001">
        <v>413.90000000000003</v>
      </c>
      <c r="J2001">
        <v>43</v>
      </c>
      <c r="K2001">
        <v>1967</v>
      </c>
      <c r="L2001">
        <v>7</v>
      </c>
    </row>
    <row r="2002" spans="1:12">
      <c r="A2002" t="s">
        <v>22</v>
      </c>
      <c r="B2002" s="1">
        <v>43952</v>
      </c>
      <c r="C2002">
        <v>540</v>
      </c>
      <c r="D2002" s="11">
        <f t="shared" si="155"/>
        <v>438.2296568450987</v>
      </c>
      <c r="E2002" s="11">
        <f t="shared" si="156"/>
        <v>167.20093615789222</v>
      </c>
      <c r="F2002" s="11">
        <f t="shared" si="157"/>
        <v>417.05840150167842</v>
      </c>
      <c r="G2002" s="11">
        <f t="shared" si="158"/>
        <v>508.76833703971454</v>
      </c>
      <c r="H2002" s="11">
        <f t="shared" si="159"/>
        <v>468.73368988953888</v>
      </c>
      <c r="I2002">
        <v>408.6</v>
      </c>
      <c r="J2002">
        <v>69</v>
      </c>
      <c r="K2002">
        <v>1924</v>
      </c>
      <c r="L2002">
        <v>4</v>
      </c>
    </row>
    <row r="2003" spans="1:12">
      <c r="A2003" t="s">
        <v>22</v>
      </c>
      <c r="B2003" s="1">
        <v>43951</v>
      </c>
      <c r="C2003">
        <v>536</v>
      </c>
      <c r="D2003" s="11">
        <f t="shared" si="155"/>
        <v>431.5352465403974</v>
      </c>
      <c r="E2003" s="11">
        <f t="shared" si="156"/>
        <v>164.64676929016071</v>
      </c>
      <c r="F2003" s="11">
        <f t="shared" si="157"/>
        <v>410.68740397317941</v>
      </c>
      <c r="G2003" s="11">
        <f t="shared" si="158"/>
        <v>500.99637559213886</v>
      </c>
      <c r="H2003" s="11">
        <f t="shared" si="159"/>
        <v>461.57329899690166</v>
      </c>
      <c r="I2003">
        <v>405.6</v>
      </c>
      <c r="J2003">
        <v>39</v>
      </c>
      <c r="K2003">
        <v>1855</v>
      </c>
      <c r="L2003">
        <v>7</v>
      </c>
    </row>
    <row r="2004" spans="1:12">
      <c r="A2004" t="s">
        <v>22</v>
      </c>
      <c r="B2004" s="1">
        <v>43950</v>
      </c>
      <c r="C2004">
        <v>529</v>
      </c>
      <c r="D2004" s="11">
        <f t="shared" si="155"/>
        <v>423.40026692962113</v>
      </c>
      <c r="E2004" s="11">
        <f t="shared" si="156"/>
        <v>161.5429715774743</v>
      </c>
      <c r="F2004" s="11">
        <f t="shared" si="157"/>
        <v>402.94543229297813</v>
      </c>
      <c r="G2004" s="11">
        <f t="shared" si="158"/>
        <v>491.55196674445199</v>
      </c>
      <c r="H2004" s="11">
        <f t="shared" si="159"/>
        <v>452.87206449445637</v>
      </c>
      <c r="I2004">
        <v>400.3</v>
      </c>
      <c r="J2004">
        <v>48</v>
      </c>
      <c r="K2004">
        <v>1816</v>
      </c>
      <c r="L2004">
        <v>8</v>
      </c>
    </row>
    <row r="2005" spans="1:12">
      <c r="A2005" t="s">
        <v>22</v>
      </c>
      <c r="B2005" s="1">
        <v>43949</v>
      </c>
      <c r="C2005">
        <v>521</v>
      </c>
      <c r="D2005" s="11">
        <f t="shared" si="155"/>
        <v>416.49400819755584</v>
      </c>
      <c r="E2005" s="11">
        <f t="shared" si="156"/>
        <v>158.90797664430826</v>
      </c>
      <c r="F2005" s="11">
        <f t="shared" si="157"/>
        <v>396.37282091864051</v>
      </c>
      <c r="G2005" s="11">
        <f t="shared" si="158"/>
        <v>483.53405714980119</v>
      </c>
      <c r="H2005" s="11">
        <f t="shared" si="159"/>
        <v>445.4850789533179</v>
      </c>
      <c r="I2005">
        <v>394.20000000000005</v>
      </c>
      <c r="J2005">
        <v>51</v>
      </c>
      <c r="K2005">
        <v>1768</v>
      </c>
      <c r="L2005">
        <v>4</v>
      </c>
    </row>
    <row r="2006" spans="1:12">
      <c r="A2006" t="s">
        <v>22</v>
      </c>
      <c r="B2006" s="1">
        <v>43948</v>
      </c>
      <c r="C2006">
        <v>517</v>
      </c>
      <c r="D2006" s="11">
        <f t="shared" si="155"/>
        <v>410.30803411852804</v>
      </c>
      <c r="E2006" s="11">
        <f t="shared" si="156"/>
        <v>156.54779713361967</v>
      </c>
      <c r="F2006" s="11">
        <f t="shared" si="157"/>
        <v>390.4856966201541</v>
      </c>
      <c r="G2006" s="11">
        <f t="shared" si="158"/>
        <v>476.35237125520598</v>
      </c>
      <c r="H2006" s="11">
        <f t="shared" si="159"/>
        <v>438.86851521708348</v>
      </c>
      <c r="I2006">
        <v>391.20000000000005</v>
      </c>
      <c r="J2006">
        <v>47</v>
      </c>
      <c r="K2006">
        <v>1717</v>
      </c>
      <c r="L2006">
        <v>9</v>
      </c>
    </row>
    <row r="2007" spans="1:12">
      <c r="A2007" t="s">
        <v>22</v>
      </c>
      <c r="B2007" s="1">
        <v>43947</v>
      </c>
      <c r="C2007">
        <v>508</v>
      </c>
      <c r="D2007" s="11">
        <f t="shared" si="155"/>
        <v>403.35940570099001</v>
      </c>
      <c r="E2007" s="11">
        <f t="shared" si="156"/>
        <v>153.89663658736671</v>
      </c>
      <c r="F2007" s="11">
        <f t="shared" si="157"/>
        <v>383.8727624766488</v>
      </c>
      <c r="G2007" s="11">
        <f t="shared" si="158"/>
        <v>468.2852720311401</v>
      </c>
      <c r="H2007" s="11">
        <f t="shared" si="159"/>
        <v>431.4362107462448</v>
      </c>
      <c r="I2007">
        <v>384.40000000000003</v>
      </c>
      <c r="J2007">
        <v>25</v>
      </c>
      <c r="K2007">
        <v>1670</v>
      </c>
      <c r="L2007">
        <v>7</v>
      </c>
    </row>
    <row r="2008" spans="1:12">
      <c r="A2008" t="s">
        <v>22</v>
      </c>
      <c r="B2008" s="1">
        <v>43946</v>
      </c>
      <c r="C2008">
        <v>501</v>
      </c>
      <c r="D2008" s="11">
        <f t="shared" si="155"/>
        <v>398.31741312972758</v>
      </c>
      <c r="E2008" s="11">
        <f t="shared" si="156"/>
        <v>151.97292863002463</v>
      </c>
      <c r="F2008" s="11">
        <f t="shared" si="157"/>
        <v>379.07435294569069</v>
      </c>
      <c r="G2008" s="11">
        <f t="shared" si="158"/>
        <v>462.43170613075085</v>
      </c>
      <c r="H2008" s="11">
        <f t="shared" si="159"/>
        <v>426.04325811191677</v>
      </c>
      <c r="I2008">
        <v>379.1</v>
      </c>
      <c r="J2008">
        <v>24</v>
      </c>
      <c r="K2008">
        <v>1645</v>
      </c>
      <c r="L2008">
        <v>7</v>
      </c>
    </row>
    <row r="2009" spans="1:12">
      <c r="A2009" t="s">
        <v>22</v>
      </c>
      <c r="B2009" s="1">
        <v>43945</v>
      </c>
      <c r="C2009">
        <v>494</v>
      </c>
      <c r="D2009" s="11">
        <f t="shared" si="155"/>
        <v>392.59750559090054</v>
      </c>
      <c r="E2009" s="11">
        <f t="shared" si="156"/>
        <v>149.790570863292</v>
      </c>
      <c r="F2009" s="11">
        <f t="shared" si="157"/>
        <v>373.63077910804913</v>
      </c>
      <c r="G2009" s="11">
        <f t="shared" si="158"/>
        <v>455.79110615972104</v>
      </c>
      <c r="H2009" s="11">
        <f t="shared" si="159"/>
        <v>419.92520260238496</v>
      </c>
      <c r="I2009">
        <v>373.8</v>
      </c>
      <c r="J2009">
        <v>81</v>
      </c>
      <c r="K2009">
        <v>1621</v>
      </c>
      <c r="L2009">
        <v>14</v>
      </c>
    </row>
    <row r="2010" spans="1:12">
      <c r="A2010" t="s">
        <v>22</v>
      </c>
      <c r="B2010" s="1">
        <v>43944</v>
      </c>
      <c r="C2010">
        <v>480</v>
      </c>
      <c r="D2010" s="11">
        <f t="shared" si="155"/>
        <v>383.8269806980324</v>
      </c>
      <c r="E2010" s="11">
        <f t="shared" si="156"/>
        <v>146.44428895430201</v>
      </c>
      <c r="F2010" s="11">
        <f t="shared" si="157"/>
        <v>365.28396589033207</v>
      </c>
      <c r="G2010" s="11">
        <f t="shared" si="158"/>
        <v>445.60885287080868</v>
      </c>
      <c r="H2010" s="11">
        <f t="shared" si="159"/>
        <v>410.5441841544361</v>
      </c>
      <c r="I2010">
        <v>363.20000000000005</v>
      </c>
      <c r="J2010">
        <v>50</v>
      </c>
      <c r="K2010">
        <v>1540</v>
      </c>
      <c r="L2010">
        <v>8</v>
      </c>
    </row>
    <row r="2011" spans="1:12">
      <c r="A2011" t="s">
        <v>22</v>
      </c>
      <c r="B2011" s="1">
        <v>43943</v>
      </c>
      <c r="C2011">
        <v>472</v>
      </c>
      <c r="D2011" s="11">
        <f t="shared" si="155"/>
        <v>375.43778297441935</v>
      </c>
      <c r="E2011" s="11">
        <f t="shared" si="156"/>
        <v>143.24349756309417</v>
      </c>
      <c r="F2011" s="11">
        <f t="shared" si="157"/>
        <v>357.30005759512449</v>
      </c>
      <c r="G2011" s="11">
        <f t="shared" si="158"/>
        <v>435.8693062466316</v>
      </c>
      <c r="H2011" s="11">
        <f t="shared" si="159"/>
        <v>401.57103607378946</v>
      </c>
      <c r="I2011">
        <v>357.1</v>
      </c>
      <c r="J2011">
        <v>36</v>
      </c>
      <c r="K2011">
        <v>1490</v>
      </c>
      <c r="L2011">
        <v>8</v>
      </c>
    </row>
    <row r="2012" spans="1:12">
      <c r="A2012" t="s">
        <v>22</v>
      </c>
      <c r="B2012" s="1">
        <v>43942</v>
      </c>
      <c r="C2012">
        <v>464</v>
      </c>
      <c r="D2012" s="11">
        <f t="shared" si="155"/>
        <v>364.8029919207483</v>
      </c>
      <c r="E2012" s="11">
        <f t="shared" si="156"/>
        <v>139.18592867828019</v>
      </c>
      <c r="F2012" s="11">
        <f t="shared" si="157"/>
        <v>347.17904253402799</v>
      </c>
      <c r="G2012" s="11">
        <f t="shared" si="158"/>
        <v>423.52270926345761</v>
      </c>
      <c r="H2012" s="11">
        <f t="shared" si="159"/>
        <v>390.19598471903026</v>
      </c>
      <c r="I2012">
        <v>351.1</v>
      </c>
      <c r="J2012">
        <v>57</v>
      </c>
      <c r="K2012">
        <v>1454</v>
      </c>
      <c r="L2012">
        <v>14</v>
      </c>
    </row>
    <row r="2013" spans="1:12">
      <c r="A2013" t="s">
        <v>22</v>
      </c>
      <c r="B2013" s="1">
        <v>43941</v>
      </c>
      <c r="C2013">
        <v>450</v>
      </c>
      <c r="D2013" s="11">
        <f t="shared" si="155"/>
        <v>354.08346149613163</v>
      </c>
      <c r="E2013" s="11">
        <f t="shared" si="156"/>
        <v>135.09602856729239</v>
      </c>
      <c r="F2013" s="11">
        <f t="shared" si="157"/>
        <v>336.977381934596</v>
      </c>
      <c r="G2013" s="11">
        <f t="shared" si="158"/>
        <v>411.07773302145358</v>
      </c>
      <c r="H2013" s="11">
        <f t="shared" si="159"/>
        <v>378.73029550487058</v>
      </c>
      <c r="I2013">
        <v>340.5</v>
      </c>
      <c r="J2013">
        <v>44</v>
      </c>
      <c r="K2013">
        <v>1397</v>
      </c>
      <c r="L2013">
        <v>12</v>
      </c>
    </row>
    <row r="2014" spans="1:12">
      <c r="A2014" t="s">
        <v>22</v>
      </c>
      <c r="B2014" s="1">
        <v>43940</v>
      </c>
      <c r="C2014">
        <v>438</v>
      </c>
      <c r="D2014" s="11">
        <f t="shared" si="155"/>
        <v>342.43179799111357</v>
      </c>
      <c r="E2014" s="11">
        <f t="shared" si="156"/>
        <v>130.65048496839262</v>
      </c>
      <c r="F2014" s="11">
        <f t="shared" si="157"/>
        <v>325.88862041347431</v>
      </c>
      <c r="G2014" s="11">
        <f t="shared" si="158"/>
        <v>397.55058493231877</v>
      </c>
      <c r="H2014" s="11">
        <f t="shared" si="159"/>
        <v>366.26758983730576</v>
      </c>
      <c r="I2014">
        <v>331.40000000000003</v>
      </c>
      <c r="J2014">
        <v>38</v>
      </c>
      <c r="K2014">
        <v>1353</v>
      </c>
      <c r="L2014">
        <v>14</v>
      </c>
    </row>
    <row r="2015" spans="1:12">
      <c r="A2015" t="s">
        <v>22</v>
      </c>
      <c r="B2015" s="1">
        <v>43939</v>
      </c>
      <c r="C2015">
        <v>424</v>
      </c>
      <c r="D2015" s="11">
        <f t="shared" si="155"/>
        <v>334.88999397695642</v>
      </c>
      <c r="E2015" s="11">
        <f t="shared" si="156"/>
        <v>127.77300583892294</v>
      </c>
      <c r="F2015" s="11">
        <f t="shared" si="157"/>
        <v>318.71116750162105</v>
      </c>
      <c r="G2015" s="11">
        <f t="shared" si="158"/>
        <v>388.79483089644236</v>
      </c>
      <c r="H2015" s="11">
        <f t="shared" si="159"/>
        <v>358.20082035066378</v>
      </c>
      <c r="I2015">
        <v>320.8</v>
      </c>
      <c r="J2015">
        <v>47</v>
      </c>
      <c r="K2015">
        <v>1315</v>
      </c>
      <c r="L2015">
        <v>7</v>
      </c>
    </row>
    <row r="2016" spans="1:12">
      <c r="A2016" t="s">
        <v>22</v>
      </c>
      <c r="B2016" s="1">
        <v>43938</v>
      </c>
      <c r="C2016">
        <v>417</v>
      </c>
      <c r="D2016" s="11">
        <f t="shared" si="155"/>
        <v>324.5941604070677</v>
      </c>
      <c r="E2016" s="11">
        <f t="shared" si="156"/>
        <v>123.84476185880423</v>
      </c>
      <c r="F2016" s="11">
        <f t="shared" si="157"/>
        <v>308.91273459386622</v>
      </c>
      <c r="G2016" s="11">
        <f t="shared" si="158"/>
        <v>376.8417509485887</v>
      </c>
      <c r="H2016" s="11">
        <f t="shared" si="159"/>
        <v>347.18832043350648</v>
      </c>
      <c r="I2016">
        <v>315.5</v>
      </c>
      <c r="J2016">
        <v>54</v>
      </c>
      <c r="K2016">
        <v>1268</v>
      </c>
      <c r="L2016">
        <v>10</v>
      </c>
    </row>
    <row r="2017" spans="1:12">
      <c r="A2017" t="s">
        <v>22</v>
      </c>
      <c r="B2017" s="1">
        <v>43937</v>
      </c>
      <c r="C2017">
        <v>407</v>
      </c>
      <c r="D2017" s="11">
        <f t="shared" si="155"/>
        <v>310.95112168482831</v>
      </c>
      <c r="E2017" s="11">
        <f t="shared" si="156"/>
        <v>118.63943444481977</v>
      </c>
      <c r="F2017" s="11">
        <f t="shared" si="157"/>
        <v>295.92880292186192</v>
      </c>
      <c r="G2017" s="11">
        <f t="shared" si="158"/>
        <v>361.00269027694719</v>
      </c>
      <c r="H2017" s="11">
        <f t="shared" si="159"/>
        <v>332.59562507003056</v>
      </c>
      <c r="I2017">
        <v>307.90000000000003</v>
      </c>
      <c r="J2017">
        <v>49</v>
      </c>
      <c r="K2017">
        <v>1214</v>
      </c>
      <c r="L2017">
        <v>12</v>
      </c>
    </row>
    <row r="2018" spans="1:12">
      <c r="A2018" t="s">
        <v>22</v>
      </c>
      <c r="B2018" s="1">
        <v>43936</v>
      </c>
      <c r="C2018">
        <v>395</v>
      </c>
      <c r="D2018" s="11">
        <f t="shared" si="155"/>
        <v>295.74040460009559</v>
      </c>
      <c r="E2018" s="11">
        <f t="shared" si="156"/>
        <v>112.83597934661971</v>
      </c>
      <c r="F2018" s="11">
        <f t="shared" si="157"/>
        <v>281.45292879065215</v>
      </c>
      <c r="G2018" s="11">
        <f t="shared" si="158"/>
        <v>343.34361331694936</v>
      </c>
      <c r="H2018" s="11">
        <f t="shared" si="159"/>
        <v>316.32612930764589</v>
      </c>
      <c r="I2018">
        <v>298.90000000000003</v>
      </c>
      <c r="J2018">
        <v>56</v>
      </c>
      <c r="K2018">
        <v>1165</v>
      </c>
      <c r="L2018">
        <v>19</v>
      </c>
    </row>
    <row r="2019" spans="1:12">
      <c r="A2019" t="s">
        <v>22</v>
      </c>
      <c r="B2019" s="1">
        <v>43935</v>
      </c>
      <c r="C2019">
        <v>376</v>
      </c>
      <c r="D2019" s="11">
        <f t="shared" si="155"/>
        <v>280.69916625725403</v>
      </c>
      <c r="E2019" s="11">
        <f t="shared" si="156"/>
        <v>107.09718670076727</v>
      </c>
      <c r="F2019" s="11">
        <f t="shared" si="157"/>
        <v>267.13834573611325</v>
      </c>
      <c r="G2019" s="11">
        <f t="shared" si="158"/>
        <v>325.88129487461168</v>
      </c>
      <c r="H2019" s="11">
        <f t="shared" si="159"/>
        <v>300.23790926406218</v>
      </c>
      <c r="I2019">
        <v>284.5</v>
      </c>
      <c r="J2019">
        <v>50</v>
      </c>
      <c r="K2019">
        <v>1109</v>
      </c>
      <c r="L2019">
        <v>18</v>
      </c>
    </row>
    <row r="2020" spans="1:12">
      <c r="A2020" t="s">
        <v>22</v>
      </c>
      <c r="B2020" s="1">
        <v>43934</v>
      </c>
      <c r="C2020">
        <v>358</v>
      </c>
      <c r="D2020" s="11">
        <f t="shared" si="155"/>
        <v>267.5645637606882</v>
      </c>
      <c r="E2020" s="11">
        <f t="shared" si="156"/>
        <v>102.0858466438257</v>
      </c>
      <c r="F2020" s="11">
        <f t="shared" si="157"/>
        <v>254.63828729412157</v>
      </c>
      <c r="G2020" s="11">
        <f t="shared" si="158"/>
        <v>310.63250975595059</v>
      </c>
      <c r="H2020" s="11">
        <f t="shared" si="159"/>
        <v>286.18904105698908</v>
      </c>
      <c r="I2020">
        <v>270.90000000000003</v>
      </c>
      <c r="J2020">
        <v>35</v>
      </c>
      <c r="K2020">
        <v>1059</v>
      </c>
      <c r="L2020">
        <v>12</v>
      </c>
    </row>
    <row r="2021" spans="1:12">
      <c r="A2021" t="s">
        <v>22</v>
      </c>
      <c r="B2021" s="1">
        <v>43933</v>
      </c>
      <c r="C2021">
        <v>346</v>
      </c>
      <c r="D2021" s="11">
        <f t="shared" si="155"/>
        <v>256.25185773945248</v>
      </c>
      <c r="E2021" s="11">
        <f t="shared" si="156"/>
        <v>97.769627949621196</v>
      </c>
      <c r="F2021" s="11">
        <f t="shared" si="157"/>
        <v>243.87210792634158</v>
      </c>
      <c r="G2021" s="11">
        <f t="shared" si="158"/>
        <v>297.4988787021361</v>
      </c>
      <c r="H2021" s="11">
        <f t="shared" si="159"/>
        <v>274.0888868270261</v>
      </c>
      <c r="I2021">
        <v>261.8</v>
      </c>
      <c r="J2021">
        <v>30</v>
      </c>
      <c r="K2021">
        <v>1024</v>
      </c>
      <c r="L2021">
        <v>16</v>
      </c>
    </row>
    <row r="2022" spans="1:12">
      <c r="A2022" t="s">
        <v>22</v>
      </c>
      <c r="B2022" s="1">
        <v>43932</v>
      </c>
      <c r="C2022">
        <v>330</v>
      </c>
      <c r="D2022" s="11">
        <f t="shared" si="155"/>
        <v>245.95602416956373</v>
      </c>
      <c r="E2022" s="11">
        <f t="shared" si="156"/>
        <v>93.841383969502488</v>
      </c>
      <c r="F2022" s="11">
        <f t="shared" si="157"/>
        <v>234.07367501858681</v>
      </c>
      <c r="G2022" s="11">
        <f t="shared" si="158"/>
        <v>285.54579875428237</v>
      </c>
      <c r="H2022" s="11">
        <f t="shared" si="159"/>
        <v>263.0763869098688</v>
      </c>
      <c r="I2022">
        <v>249.70000000000002</v>
      </c>
      <c r="J2022">
        <v>27</v>
      </c>
      <c r="K2022">
        <v>994</v>
      </c>
      <c r="L2022">
        <v>8</v>
      </c>
    </row>
    <row r="2023" spans="1:12">
      <c r="A2023" t="s">
        <v>22</v>
      </c>
      <c r="B2023" s="1">
        <v>43931</v>
      </c>
      <c r="C2023">
        <v>322</v>
      </c>
      <c r="D2023" s="11">
        <f t="shared" si="155"/>
        <v>235.61782091420224</v>
      </c>
      <c r="E2023" s="11">
        <f t="shared" si="156"/>
        <v>89.896974376296882</v>
      </c>
      <c r="F2023" s="11">
        <f t="shared" si="157"/>
        <v>224.23491934166429</v>
      </c>
      <c r="G2023" s="11">
        <f t="shared" si="158"/>
        <v>273.54352917701368</v>
      </c>
      <c r="H2023" s="11">
        <f t="shared" si="159"/>
        <v>252.01856806301129</v>
      </c>
      <c r="I2023">
        <v>243.60000000000002</v>
      </c>
      <c r="J2023">
        <v>39</v>
      </c>
      <c r="K2023">
        <v>967</v>
      </c>
      <c r="L2023">
        <v>17</v>
      </c>
    </row>
    <row r="2024" spans="1:12">
      <c r="A2024" t="s">
        <v>22</v>
      </c>
      <c r="B2024" s="1">
        <v>43930</v>
      </c>
      <c r="C2024">
        <v>305</v>
      </c>
      <c r="D2024" s="11">
        <f t="shared" si="155"/>
        <v>222.90691527236433</v>
      </c>
      <c r="E2024" s="11">
        <f t="shared" si="156"/>
        <v>85.047290450224395</v>
      </c>
      <c r="F2024" s="11">
        <f t="shared" si="157"/>
        <v>212.13808859134971</v>
      </c>
      <c r="G2024" s="11">
        <f t="shared" si="158"/>
        <v>258.78664035250296</v>
      </c>
      <c r="H2024" s="11">
        <f t="shared" si="159"/>
        <v>238.42288915294054</v>
      </c>
      <c r="I2024">
        <v>230.8</v>
      </c>
      <c r="J2024">
        <v>49</v>
      </c>
      <c r="K2024">
        <v>928</v>
      </c>
      <c r="L2024">
        <v>26</v>
      </c>
    </row>
    <row r="2025" spans="1:12">
      <c r="A2025" t="s">
        <v>22</v>
      </c>
      <c r="B2025" s="1">
        <v>43929</v>
      </c>
      <c r="C2025">
        <v>279</v>
      </c>
      <c r="D2025" s="11">
        <f t="shared" si="155"/>
        <v>206.38273793797504</v>
      </c>
      <c r="E2025" s="11">
        <f t="shared" si="156"/>
        <v>78.742701346330165</v>
      </c>
      <c r="F2025" s="11">
        <f t="shared" si="157"/>
        <v>196.41220861594078</v>
      </c>
      <c r="G2025" s="11">
        <f t="shared" si="158"/>
        <v>239.60268488063903</v>
      </c>
      <c r="H2025" s="11">
        <f t="shared" si="159"/>
        <v>220.74850656984859</v>
      </c>
      <c r="I2025">
        <v>211.10000000000002</v>
      </c>
      <c r="J2025">
        <v>56</v>
      </c>
      <c r="K2025">
        <v>879</v>
      </c>
      <c r="L2025">
        <v>14</v>
      </c>
    </row>
    <row r="2026" spans="1:12">
      <c r="A2026" t="s">
        <v>22</v>
      </c>
      <c r="B2026" s="1">
        <v>43928</v>
      </c>
      <c r="C2026">
        <v>265</v>
      </c>
      <c r="D2026" s="11">
        <f t="shared" si="155"/>
        <v>190.15514840189527</v>
      </c>
      <c r="E2026" s="11">
        <f t="shared" si="156"/>
        <v>72.551271534044304</v>
      </c>
      <c r="F2026" s="11">
        <f t="shared" si="157"/>
        <v>180.96858802470587</v>
      </c>
      <c r="G2026" s="11">
        <f t="shared" si="158"/>
        <v>220.76305681468034</v>
      </c>
      <c r="H2026" s="11">
        <f t="shared" si="159"/>
        <v>203.39135649465828</v>
      </c>
      <c r="I2026">
        <v>200.5</v>
      </c>
      <c r="J2026">
        <v>48</v>
      </c>
      <c r="K2026">
        <v>823</v>
      </c>
      <c r="L2026">
        <v>22</v>
      </c>
    </row>
    <row r="2027" spans="1:12">
      <c r="A2027" t="s">
        <v>22</v>
      </c>
      <c r="B2027" s="1">
        <v>43927</v>
      </c>
      <c r="C2027">
        <v>243</v>
      </c>
      <c r="D2027" s="11">
        <f t="shared" si="155"/>
        <v>174.22414666412507</v>
      </c>
      <c r="E2027" s="11">
        <f t="shared" si="156"/>
        <v>66.473001013366797</v>
      </c>
      <c r="F2027" s="11">
        <f t="shared" si="157"/>
        <v>165.80722681764496</v>
      </c>
      <c r="G2027" s="11">
        <f t="shared" si="158"/>
        <v>202.26775615462691</v>
      </c>
      <c r="H2027" s="11">
        <f t="shared" si="159"/>
        <v>186.3514389273696</v>
      </c>
      <c r="I2027">
        <v>183.9</v>
      </c>
      <c r="J2027">
        <v>59</v>
      </c>
      <c r="K2027">
        <v>775</v>
      </c>
      <c r="L2027">
        <v>27</v>
      </c>
    </row>
    <row r="2028" spans="1:12">
      <c r="A2028" t="s">
        <v>22</v>
      </c>
      <c r="B2028" s="1">
        <v>43926</v>
      </c>
      <c r="C2028">
        <v>216</v>
      </c>
      <c r="D2028" s="11">
        <f t="shared" si="155"/>
        <v>158.16603586993651</v>
      </c>
      <c r="E2028" s="11">
        <f t="shared" si="156"/>
        <v>60.346233653428563</v>
      </c>
      <c r="F2028" s="11">
        <f t="shared" si="157"/>
        <v>150.52489730308088</v>
      </c>
      <c r="G2028" s="11">
        <f t="shared" si="158"/>
        <v>183.62488660632837</v>
      </c>
      <c r="H2028" s="11">
        <f t="shared" si="159"/>
        <v>169.17556457098024</v>
      </c>
      <c r="I2028">
        <v>163.4</v>
      </c>
      <c r="J2028">
        <v>33</v>
      </c>
      <c r="K2028">
        <v>716</v>
      </c>
      <c r="L2028">
        <v>19</v>
      </c>
    </row>
    <row r="2029" spans="1:12">
      <c r="A2029" t="s">
        <v>22</v>
      </c>
      <c r="B2029" s="1">
        <v>43925</v>
      </c>
      <c r="C2029">
        <v>197</v>
      </c>
      <c r="D2029" s="11">
        <f t="shared" si="155"/>
        <v>148.80233538044925</v>
      </c>
      <c r="E2029" s="11">
        <f t="shared" si="156"/>
        <v>56.773633161221838</v>
      </c>
      <c r="F2029" s="11">
        <f t="shared" si="157"/>
        <v>141.61356531701583</v>
      </c>
      <c r="G2029" s="11">
        <f t="shared" si="158"/>
        <v>172.75397850560546</v>
      </c>
      <c r="H2029" s="11">
        <f t="shared" si="159"/>
        <v>159.16008110722814</v>
      </c>
      <c r="I2029">
        <v>149.1</v>
      </c>
      <c r="J2029">
        <v>33</v>
      </c>
      <c r="K2029">
        <v>683</v>
      </c>
      <c r="L2029">
        <v>16</v>
      </c>
    </row>
    <row r="2030" spans="1:12">
      <c r="A2030" t="s">
        <v>22</v>
      </c>
      <c r="B2030" s="1">
        <v>43924</v>
      </c>
      <c r="C2030">
        <v>181</v>
      </c>
      <c r="D2030" s="11">
        <f t="shared" si="155"/>
        <v>136.8964537625944</v>
      </c>
      <c r="E2030" s="11">
        <f t="shared" si="156"/>
        <v>52.231095883800613</v>
      </c>
      <c r="F2030" s="11">
        <f t="shared" si="157"/>
        <v>130.28286718088785</v>
      </c>
      <c r="G2030" s="11">
        <f t="shared" si="158"/>
        <v>158.93169263998044</v>
      </c>
      <c r="H2030" s="11">
        <f t="shared" si="159"/>
        <v>146.42546186146188</v>
      </c>
      <c r="I2030">
        <v>137</v>
      </c>
      <c r="J2030">
        <v>40</v>
      </c>
      <c r="K2030">
        <v>650</v>
      </c>
      <c r="L2030">
        <v>13</v>
      </c>
    </row>
    <row r="2031" spans="1:12">
      <c r="A2031" t="s">
        <v>22</v>
      </c>
      <c r="B2031" s="1">
        <v>43923</v>
      </c>
      <c r="C2031">
        <v>168</v>
      </c>
      <c r="D2031" s="11">
        <f t="shared" si="155"/>
        <v>123.16867566940944</v>
      </c>
      <c r="E2031" s="11">
        <f t="shared" si="156"/>
        <v>46.993437243642333</v>
      </c>
      <c r="F2031" s="11">
        <f t="shared" si="157"/>
        <v>117.21828997054811</v>
      </c>
      <c r="G2031" s="11">
        <f t="shared" si="158"/>
        <v>142.99425270950886</v>
      </c>
      <c r="H2031" s="11">
        <f t="shared" si="159"/>
        <v>131.74212863858548</v>
      </c>
      <c r="I2031">
        <v>127.10000000000001</v>
      </c>
      <c r="J2031">
        <v>48</v>
      </c>
      <c r="K2031">
        <v>610</v>
      </c>
      <c r="L2031">
        <v>19</v>
      </c>
    </row>
    <row r="2032" spans="1:12">
      <c r="A2032" t="s">
        <v>22</v>
      </c>
      <c r="B2032" s="1">
        <v>43922</v>
      </c>
      <c r="C2032">
        <v>149</v>
      </c>
      <c r="D2032" s="11">
        <f t="shared" si="155"/>
        <v>109.05957040696936</v>
      </c>
      <c r="E2032" s="11">
        <f t="shared" si="156"/>
        <v>41.610288085701882</v>
      </c>
      <c r="F2032" s="11">
        <f t="shared" si="157"/>
        <v>103.79080783769895</v>
      </c>
      <c r="G2032" s="11">
        <f t="shared" si="158"/>
        <v>126.61410611430196</v>
      </c>
      <c r="H2032" s="11">
        <f t="shared" si="159"/>
        <v>116.65092504840695</v>
      </c>
      <c r="I2032">
        <v>112.7</v>
      </c>
      <c r="J2032">
        <v>51</v>
      </c>
      <c r="K2032">
        <v>562</v>
      </c>
      <c r="L2032">
        <v>18</v>
      </c>
    </row>
    <row r="2033" spans="1:12">
      <c r="A2033" t="s">
        <v>22</v>
      </c>
      <c r="B2033" s="1">
        <v>43921</v>
      </c>
      <c r="C2033">
        <v>131</v>
      </c>
      <c r="D2033" s="11">
        <f t="shared" si="155"/>
        <v>95.501271055675574</v>
      </c>
      <c r="E2033" s="11">
        <f t="shared" si="156"/>
        <v>36.437291897891235</v>
      </c>
      <c r="F2033" s="11">
        <f t="shared" si="157"/>
        <v>90.887521704030092</v>
      </c>
      <c r="G2033" s="11">
        <f t="shared" si="158"/>
        <v>110.87342470149052</v>
      </c>
      <c r="H2033" s="11">
        <f t="shared" si="159"/>
        <v>102.14886754433149</v>
      </c>
      <c r="I2033">
        <v>99.100000000000009</v>
      </c>
      <c r="J2033">
        <v>49</v>
      </c>
      <c r="K2033">
        <v>511</v>
      </c>
      <c r="L2033">
        <v>14</v>
      </c>
    </row>
    <row r="2034" spans="1:12">
      <c r="A2034" t="s">
        <v>22</v>
      </c>
      <c r="B2034" s="1">
        <v>43920</v>
      </c>
      <c r="C2034">
        <v>117</v>
      </c>
      <c r="D2034" s="11">
        <f t="shared" si="155"/>
        <v>84.01908629254865</v>
      </c>
      <c r="E2034" s="11">
        <f t="shared" si="156"/>
        <v>32.056410751339094</v>
      </c>
      <c r="F2034" s="11">
        <f t="shared" si="157"/>
        <v>79.960051259579259</v>
      </c>
      <c r="G2034" s="11">
        <f t="shared" si="158"/>
        <v>97.543035130015852</v>
      </c>
      <c r="H2034" s="11">
        <f t="shared" si="159"/>
        <v>89.867437595567594</v>
      </c>
      <c r="I2034">
        <v>88.5</v>
      </c>
      <c r="J2034">
        <v>44</v>
      </c>
      <c r="K2034">
        <v>462</v>
      </c>
      <c r="L2034">
        <v>18</v>
      </c>
    </row>
    <row r="2035" spans="1:12">
      <c r="A2035" t="s">
        <v>22</v>
      </c>
      <c r="B2035" s="1">
        <v>43919</v>
      </c>
      <c r="C2035">
        <v>99</v>
      </c>
      <c r="D2035" s="11">
        <f t="shared" si="155"/>
        <v>69.867611344635762</v>
      </c>
      <c r="E2035" s="11">
        <f t="shared" si="156"/>
        <v>26.657095980311734</v>
      </c>
      <c r="F2035" s="11">
        <f t="shared" si="157"/>
        <v>66.492246357562379</v>
      </c>
      <c r="G2035" s="11">
        <f t="shared" si="158"/>
        <v>81.113698905393917</v>
      </c>
      <c r="H2035" s="11">
        <f t="shared" si="159"/>
        <v>74.730915075688841</v>
      </c>
      <c r="I2035">
        <v>74.900000000000006</v>
      </c>
      <c r="J2035">
        <v>39</v>
      </c>
      <c r="K2035">
        <v>418</v>
      </c>
      <c r="L2035">
        <v>11</v>
      </c>
    </row>
    <row r="2036" spans="1:12">
      <c r="A2036" t="s">
        <v>22</v>
      </c>
      <c r="B2036" s="1">
        <v>43918</v>
      </c>
      <c r="C2036">
        <v>88</v>
      </c>
      <c r="D2036" s="11">
        <f t="shared" si="155"/>
        <v>63.257940410880046</v>
      </c>
      <c r="E2036" s="11">
        <f t="shared" si="156"/>
        <v>24.135260338754044</v>
      </c>
      <c r="F2036" s="11">
        <f t="shared" si="157"/>
        <v>60.201894367398808</v>
      </c>
      <c r="G2036" s="11">
        <f t="shared" si="158"/>
        <v>73.440116716648333</v>
      </c>
      <c r="H2036" s="11">
        <f t="shared" si="159"/>
        <v>67.661162042452048</v>
      </c>
      <c r="I2036">
        <v>66.600000000000009</v>
      </c>
      <c r="J2036">
        <v>37</v>
      </c>
      <c r="K2036">
        <v>379</v>
      </c>
      <c r="L2036">
        <v>18</v>
      </c>
    </row>
    <row r="2037" spans="1:12">
      <c r="A2037" t="s">
        <v>22</v>
      </c>
      <c r="B2037" s="1">
        <v>43917</v>
      </c>
      <c r="C2037">
        <v>70</v>
      </c>
      <c r="D2037" s="11">
        <f t="shared" si="155"/>
        <v>56.224572622396401</v>
      </c>
      <c r="E2037" s="11">
        <f t="shared" si="156"/>
        <v>21.451768566327271</v>
      </c>
      <c r="F2037" s="11">
        <f t="shared" si="157"/>
        <v>53.508314685558084</v>
      </c>
      <c r="G2037" s="11">
        <f t="shared" si="158"/>
        <v>65.274638233752412</v>
      </c>
      <c r="H2037" s="11">
        <f t="shared" si="159"/>
        <v>60.138219712212909</v>
      </c>
      <c r="I2037">
        <v>53</v>
      </c>
      <c r="J2037">
        <v>37</v>
      </c>
      <c r="K2037">
        <v>342</v>
      </c>
      <c r="L2037">
        <v>9</v>
      </c>
    </row>
    <row r="2038" spans="1:12">
      <c r="A2038" t="s">
        <v>22</v>
      </c>
      <c r="B2038" s="1">
        <v>43916</v>
      </c>
      <c r="C2038">
        <v>61</v>
      </c>
      <c r="D2038" s="11">
        <f t="shared" si="155"/>
        <v>48.386180809929684</v>
      </c>
      <c r="E2038" s="11">
        <f t="shared" si="156"/>
        <v>18.461130145249243</v>
      </c>
      <c r="F2038" s="11">
        <f t="shared" si="157"/>
        <v>46.048602389530771</v>
      </c>
      <c r="G2038" s="11">
        <f t="shared" si="158"/>
        <v>56.174556791970801</v>
      </c>
      <c r="H2038" s="11">
        <f t="shared" si="159"/>
        <v>51.754217717669285</v>
      </c>
      <c r="I2038">
        <v>46.2</v>
      </c>
      <c r="J2038">
        <v>48</v>
      </c>
      <c r="K2038">
        <v>305</v>
      </c>
      <c r="L2038">
        <v>17</v>
      </c>
    </row>
    <row r="2039" spans="1:12">
      <c r="A2039" t="s">
        <v>22</v>
      </c>
      <c r="B2039" s="1">
        <v>43915</v>
      </c>
      <c r="C2039">
        <v>44</v>
      </c>
      <c r="D2039" s="11">
        <f t="shared" si="155"/>
        <v>41.013855537663687</v>
      </c>
      <c r="E2039" s="11">
        <f t="shared" si="156"/>
        <v>15.648313468127203</v>
      </c>
      <c r="F2039" s="11">
        <f t="shared" si="157"/>
        <v>39.032440554348327</v>
      </c>
      <c r="G2039" s="11">
        <f t="shared" si="158"/>
        <v>47.615561273754587</v>
      </c>
      <c r="H2039" s="11">
        <f t="shared" si="159"/>
        <v>43.868723949828258</v>
      </c>
      <c r="I2039">
        <v>33.300000000000004</v>
      </c>
      <c r="J2039">
        <v>30</v>
      </c>
      <c r="K2039">
        <v>257</v>
      </c>
      <c r="L2039">
        <v>10</v>
      </c>
    </row>
    <row r="2040" spans="1:12">
      <c r="A2040" t="s">
        <v>22</v>
      </c>
      <c r="B2040" s="1">
        <v>43914</v>
      </c>
      <c r="C2040">
        <v>34</v>
      </c>
      <c r="D2040" s="11">
        <f t="shared" si="155"/>
        <v>33.260203096142554</v>
      </c>
      <c r="E2040" s="11">
        <f t="shared" si="156"/>
        <v>12.690006273222989</v>
      </c>
      <c r="F2040" s="11">
        <f t="shared" si="157"/>
        <v>31.653373796656442</v>
      </c>
      <c r="G2040" s="11">
        <f t="shared" si="158"/>
        <v>38.613859090803047</v>
      </c>
      <c r="H2040" s="11">
        <f t="shared" si="159"/>
        <v>35.5753598146851</v>
      </c>
      <c r="I2040">
        <v>25.700000000000003</v>
      </c>
      <c r="J2040">
        <v>70</v>
      </c>
      <c r="K2040">
        <v>227</v>
      </c>
      <c r="L2040">
        <v>17</v>
      </c>
    </row>
    <row r="2041" spans="1:12">
      <c r="A2041" t="s">
        <v>22</v>
      </c>
      <c r="B2041" s="1">
        <v>43913</v>
      </c>
      <c r="C2041">
        <v>17</v>
      </c>
      <c r="D2041" s="11">
        <f t="shared" si="155"/>
        <v>27.540295557315492</v>
      </c>
      <c r="E2041" s="11">
        <f t="shared" si="156"/>
        <v>10.507648506490375</v>
      </c>
      <c r="F2041" s="11">
        <f t="shared" si="157"/>
        <v>26.209799959014887</v>
      </c>
      <c r="G2041" s="11">
        <f t="shared" si="158"/>
        <v>31.973259119773221</v>
      </c>
      <c r="H2041" s="11">
        <f t="shared" si="159"/>
        <v>29.457304305153272</v>
      </c>
      <c r="I2041">
        <v>12.9</v>
      </c>
      <c r="J2041">
        <v>27</v>
      </c>
      <c r="K2041">
        <v>157</v>
      </c>
      <c r="L2041">
        <v>5</v>
      </c>
    </row>
    <row r="2042" spans="1:12">
      <c r="A2042" t="s">
        <v>22</v>
      </c>
      <c r="B2042" s="1">
        <v>43912</v>
      </c>
      <c r="C2042">
        <v>12</v>
      </c>
      <c r="D2042" s="11">
        <f t="shared" si="155"/>
        <v>22.032236445852394</v>
      </c>
      <c r="E2042" s="11">
        <f t="shared" si="156"/>
        <v>8.4061188051922997</v>
      </c>
      <c r="F2042" s="11">
        <f t="shared" si="157"/>
        <v>20.967839967211908</v>
      </c>
      <c r="G2042" s="11">
        <f t="shared" si="158"/>
        <v>25.578607295818578</v>
      </c>
      <c r="H2042" s="11">
        <f t="shared" si="159"/>
        <v>23.565843444122617</v>
      </c>
      <c r="I2042">
        <v>9.1</v>
      </c>
      <c r="J2042">
        <v>13</v>
      </c>
      <c r="K2042">
        <v>130</v>
      </c>
      <c r="L2042">
        <v>1</v>
      </c>
    </row>
    <row r="2043" spans="1:12">
      <c r="A2043" t="s">
        <v>22</v>
      </c>
      <c r="B2043" s="1">
        <v>43911</v>
      </c>
      <c r="C2043">
        <v>11</v>
      </c>
      <c r="D2043" s="11">
        <f t="shared" si="155"/>
        <v>18.812140349920121</v>
      </c>
      <c r="E2043" s="11">
        <f t="shared" si="156"/>
        <v>7.1775322105872705</v>
      </c>
      <c r="F2043" s="11">
        <f t="shared" si="157"/>
        <v>17.903309510465554</v>
      </c>
      <c r="G2043" s="11">
        <f t="shared" si="158"/>
        <v>21.840195460275861</v>
      </c>
      <c r="H2043" s="11">
        <f t="shared" si="159"/>
        <v>20.121604786904694</v>
      </c>
      <c r="I2043">
        <v>8.3000000000000007</v>
      </c>
      <c r="J2043">
        <v>25</v>
      </c>
      <c r="K2043">
        <v>117</v>
      </c>
      <c r="L2043">
        <v>5</v>
      </c>
    </row>
    <row r="2044" spans="1:12">
      <c r="A2044" t="s">
        <v>22</v>
      </c>
      <c r="B2044" s="1">
        <v>43910</v>
      </c>
      <c r="C2044">
        <v>6</v>
      </c>
      <c r="D2044" s="11">
        <f t="shared" si="155"/>
        <v>15.634413939460641</v>
      </c>
      <c r="E2044" s="11">
        <f t="shared" si="156"/>
        <v>5.9651112290691506</v>
      </c>
      <c r="F2044" s="11">
        <f t="shared" si="157"/>
        <v>14.879101822886913</v>
      </c>
      <c r="G2044" s="11">
        <f t="shared" si="158"/>
        <v>18.150973254148184</v>
      </c>
      <c r="H2044" s="11">
        <f t="shared" si="159"/>
        <v>16.722685059387011</v>
      </c>
      <c r="I2044">
        <v>4.5</v>
      </c>
      <c r="J2044">
        <v>25</v>
      </c>
      <c r="K2044">
        <v>92</v>
      </c>
      <c r="L2044">
        <v>1</v>
      </c>
    </row>
    <row r="2045" spans="1:12">
      <c r="A2045" t="s">
        <v>22</v>
      </c>
      <c r="B2045" s="1">
        <v>43909</v>
      </c>
      <c r="C2045">
        <v>5</v>
      </c>
      <c r="D2045" s="11">
        <f t="shared" si="155"/>
        <v>12.58379658541954</v>
      </c>
      <c r="E2045" s="11">
        <f t="shared" si="156"/>
        <v>4.8011870868117557</v>
      </c>
      <c r="F2045" s="11">
        <f t="shared" si="157"/>
        <v>11.975862442811417</v>
      </c>
      <c r="G2045" s="11">
        <f t="shared" si="158"/>
        <v>14.60931993626561</v>
      </c>
      <c r="H2045" s="11">
        <f t="shared" si="159"/>
        <v>13.459722120970033</v>
      </c>
      <c r="I2045">
        <v>3.8000000000000003</v>
      </c>
      <c r="J2045">
        <v>17</v>
      </c>
      <c r="K2045">
        <v>67</v>
      </c>
      <c r="L2045">
        <v>2</v>
      </c>
    </row>
    <row r="2046" spans="1:12">
      <c r="A2046" t="s">
        <v>22</v>
      </c>
      <c r="B2046" s="1">
        <v>43908</v>
      </c>
      <c r="C2046">
        <v>3</v>
      </c>
      <c r="D2046" s="11">
        <f t="shared" si="155"/>
        <v>10.041615457051957</v>
      </c>
      <c r="E2046" s="11">
        <f t="shared" si="156"/>
        <v>3.8312503015972594</v>
      </c>
      <c r="F2046" s="11">
        <f t="shared" si="157"/>
        <v>9.5564962927485055</v>
      </c>
      <c r="G2046" s="11">
        <f t="shared" si="158"/>
        <v>11.657942171363468</v>
      </c>
      <c r="H2046" s="11">
        <f t="shared" si="159"/>
        <v>10.740586338955884</v>
      </c>
      <c r="I2046">
        <v>2.3000000000000003</v>
      </c>
      <c r="J2046">
        <v>7</v>
      </c>
      <c r="K2046">
        <v>50</v>
      </c>
      <c r="L2046">
        <v>2</v>
      </c>
    </row>
    <row r="2047" spans="1:12">
      <c r="A2047" t="s">
        <v>22</v>
      </c>
      <c r="B2047" s="1">
        <v>43907</v>
      </c>
      <c r="C2047">
        <v>1</v>
      </c>
      <c r="D2047" s="11">
        <f t="shared" si="155"/>
        <v>8.5586764655041989</v>
      </c>
      <c r="E2047" s="11">
        <f t="shared" si="156"/>
        <v>3.2654538435554699</v>
      </c>
      <c r="F2047" s="11">
        <f t="shared" si="157"/>
        <v>8.1451993718784728</v>
      </c>
      <c r="G2047" s="11">
        <f t="shared" si="158"/>
        <v>9.9363051418372166</v>
      </c>
      <c r="H2047" s="11">
        <f t="shared" si="159"/>
        <v>9.1544237994476312</v>
      </c>
      <c r="I2047">
        <v>0.8</v>
      </c>
      <c r="J2047">
        <v>41</v>
      </c>
      <c r="K2047">
        <v>43</v>
      </c>
      <c r="L2047">
        <v>0</v>
      </c>
    </row>
    <row r="2048" spans="1:12">
      <c r="A2048" t="s">
        <v>22</v>
      </c>
      <c r="B2048" s="1">
        <v>43906</v>
      </c>
      <c r="C2048">
        <v>1</v>
      </c>
      <c r="D2048" s="11">
        <f t="shared" si="155"/>
        <v>6.9909981030108561</v>
      </c>
      <c r="E2048" s="11">
        <f t="shared" si="156"/>
        <v>2.6673261593398641</v>
      </c>
      <c r="F2048" s="11">
        <f t="shared" si="157"/>
        <v>6.6532569126730099</v>
      </c>
      <c r="G2048" s="11">
        <f t="shared" si="158"/>
        <v>8.1162888534808957</v>
      </c>
      <c r="H2048" s="11">
        <f t="shared" si="159"/>
        <v>7.4776234005389073</v>
      </c>
      <c r="I2048">
        <v>0.8</v>
      </c>
      <c r="J2048">
        <v>0</v>
      </c>
      <c r="K2048">
        <v>2</v>
      </c>
      <c r="L2048">
        <v>0</v>
      </c>
    </row>
    <row r="2049" spans="1:12">
      <c r="A2049" t="s">
        <v>22</v>
      </c>
      <c r="B2049" s="1">
        <v>43905</v>
      </c>
      <c r="C2049">
        <v>1</v>
      </c>
      <c r="D2049" s="11">
        <f t="shared" si="155"/>
        <v>5.5504287969358916</v>
      </c>
      <c r="E2049" s="11">
        <f t="shared" si="156"/>
        <v>2.1176953143849833</v>
      </c>
      <c r="F2049" s="11">
        <f t="shared" si="157"/>
        <v>5.282282760970693</v>
      </c>
      <c r="G2049" s="11">
        <f t="shared" si="158"/>
        <v>6.4438414533696804</v>
      </c>
      <c r="H2049" s="11">
        <f t="shared" si="159"/>
        <v>5.9367797907308901</v>
      </c>
      <c r="I2049">
        <v>0.8</v>
      </c>
      <c r="J2049">
        <v>0</v>
      </c>
      <c r="K2049">
        <v>2</v>
      </c>
      <c r="L2049">
        <v>0</v>
      </c>
    </row>
    <row r="2050" spans="1:12">
      <c r="A2050" t="s">
        <v>22</v>
      </c>
      <c r="B2050" s="1">
        <v>43904</v>
      </c>
      <c r="C2050">
        <v>1</v>
      </c>
      <c r="D2050" s="11">
        <f t="shared" ref="D2050:D2113" si="160">SUMIFS(CasesHB,HB,"Wales",SpecDate,B2050)*SUMIFS(Pop,Area,A2050)</f>
        <v>4.3217079182248925</v>
      </c>
      <c r="E2050" s="11">
        <f t="shared" ref="E2050:E2113" si="161">SUMIFS(CasesHB,HB,"Wales",SpecDate,B2050)*SUMIFS(AreaKm2,Area,A2050)</f>
        <v>1.6488925348646433</v>
      </c>
      <c r="F2050" s="11">
        <f t="shared" ref="F2050:F2113" si="162">SUMIFS(CasesHB,HB,"Wales",SpecDate,B2050)*SUMIFS(PopKm2,Area,A2050)</f>
        <v>4.1129224551069514</v>
      </c>
      <c r="G2050" s="11">
        <f t="shared" ref="G2050:G2113" si="163">SUMIFS(CasesHB,HB,"Wales",SpecDate,B2050)*SUMIFS(PopKm2SRT,Area,A2050)</f>
        <v>5.0173422003336441</v>
      </c>
      <c r="H2050" s="11">
        <f t="shared" ref="H2050:H2113" si="164">SUMIFS(CasesHB,HB,"Wales",SpecDate,B2050)*SUMIFS(PopSRTKm2,Area,A2050)</f>
        <v>4.6225308294240515</v>
      </c>
      <c r="I2050">
        <v>0.8</v>
      </c>
      <c r="J2050">
        <v>1</v>
      </c>
      <c r="K2050">
        <v>2</v>
      </c>
      <c r="L2050">
        <v>1</v>
      </c>
    </row>
    <row r="2051" spans="1:12">
      <c r="A2051" t="s">
        <v>22</v>
      </c>
      <c r="B2051" s="1">
        <v>43903</v>
      </c>
      <c r="C2051">
        <v>0</v>
      </c>
      <c r="D2051" s="11">
        <f t="shared" si="160"/>
        <v>3.5166838942418246</v>
      </c>
      <c r="E2051" s="11">
        <f t="shared" si="161"/>
        <v>1.3417458862133862</v>
      </c>
      <c r="F2051" s="11">
        <f t="shared" si="162"/>
        <v>3.3467898409203625</v>
      </c>
      <c r="G2051" s="11">
        <f t="shared" si="163"/>
        <v>4.0827392414479657</v>
      </c>
      <c r="H2051" s="11">
        <f t="shared" si="164"/>
        <v>3.7614711651195716</v>
      </c>
      <c r="I2051">
        <v>0</v>
      </c>
      <c r="J2051">
        <v>0</v>
      </c>
      <c r="K2051">
        <v>1</v>
      </c>
      <c r="L2051">
        <v>0</v>
      </c>
    </row>
    <row r="2052" spans="1:12">
      <c r="A2052" t="s">
        <v>22</v>
      </c>
      <c r="B2052" s="1">
        <v>43902</v>
      </c>
      <c r="C2052">
        <v>0</v>
      </c>
      <c r="D2052" s="11">
        <f t="shared" si="160"/>
        <v>2.3727023864764116</v>
      </c>
      <c r="E2052" s="11">
        <f t="shared" si="161"/>
        <v>0.90527433286686299</v>
      </c>
      <c r="F2052" s="11">
        <f t="shared" si="162"/>
        <v>2.2580750733920518</v>
      </c>
      <c r="G2052" s="11">
        <f t="shared" si="163"/>
        <v>2.7546192472420006</v>
      </c>
      <c r="H2052" s="11">
        <f t="shared" si="164"/>
        <v>2.5378600632132047</v>
      </c>
      <c r="I2052">
        <v>0</v>
      </c>
      <c r="J2052">
        <v>0</v>
      </c>
      <c r="K2052">
        <v>1</v>
      </c>
      <c r="L2052">
        <v>0</v>
      </c>
    </row>
    <row r="2053" spans="1:12">
      <c r="A2053" t="s">
        <v>22</v>
      </c>
      <c r="B2053" s="1">
        <v>43901</v>
      </c>
      <c r="C2053">
        <v>0</v>
      </c>
      <c r="D2053" s="11">
        <f t="shared" si="160"/>
        <v>1.3558299351293781</v>
      </c>
      <c r="E2053" s="11">
        <f t="shared" si="161"/>
        <v>0.51729961878106456</v>
      </c>
      <c r="F2053" s="11">
        <f t="shared" si="162"/>
        <v>1.2903286133668868</v>
      </c>
      <c r="G2053" s="11">
        <f t="shared" si="163"/>
        <v>1.5740681412811433</v>
      </c>
      <c r="H2053" s="11">
        <f t="shared" si="164"/>
        <v>1.4502057504075456</v>
      </c>
      <c r="I2053">
        <v>0</v>
      </c>
      <c r="J2053">
        <v>1</v>
      </c>
      <c r="K2053">
        <v>1</v>
      </c>
      <c r="L2053">
        <v>0</v>
      </c>
    </row>
    <row r="2054" spans="1:12">
      <c r="A2054" t="s">
        <v>22</v>
      </c>
      <c r="B2054" s="1">
        <v>43900</v>
      </c>
      <c r="C2054">
        <v>0</v>
      </c>
      <c r="D2054" s="11">
        <f t="shared" si="160"/>
        <v>0.7626543385102752</v>
      </c>
      <c r="E2054" s="11">
        <f t="shared" si="161"/>
        <v>0.29098103556434884</v>
      </c>
      <c r="F2054" s="11">
        <f t="shared" si="162"/>
        <v>0.7258098450188738</v>
      </c>
      <c r="G2054" s="11">
        <f t="shared" si="163"/>
        <v>0.88541332947064311</v>
      </c>
      <c r="H2054" s="11">
        <f t="shared" si="164"/>
        <v>0.81574073460424446</v>
      </c>
      <c r="I2054">
        <v>0</v>
      </c>
      <c r="J2054">
        <v>0</v>
      </c>
      <c r="K2054">
        <v>0</v>
      </c>
      <c r="L2054">
        <v>0</v>
      </c>
    </row>
    <row r="2055" spans="1:12">
      <c r="A2055" t="s">
        <v>22</v>
      </c>
      <c r="B2055" s="1">
        <v>43899</v>
      </c>
      <c r="C2055">
        <v>0</v>
      </c>
      <c r="D2055" s="11">
        <f t="shared" si="160"/>
        <v>0.29658779830955145</v>
      </c>
      <c r="E2055" s="11">
        <f t="shared" si="161"/>
        <v>0.11315929160835787</v>
      </c>
      <c r="F2055" s="11">
        <f t="shared" si="162"/>
        <v>0.28225938417400648</v>
      </c>
      <c r="G2055" s="11">
        <f t="shared" si="163"/>
        <v>0.34432740590525007</v>
      </c>
      <c r="H2055" s="11">
        <f t="shared" si="164"/>
        <v>0.31723250790165058</v>
      </c>
      <c r="I2055">
        <v>0</v>
      </c>
      <c r="J2055">
        <v>0</v>
      </c>
      <c r="K2055">
        <v>0</v>
      </c>
      <c r="L2055">
        <v>0</v>
      </c>
    </row>
    <row r="2056" spans="1:12">
      <c r="A2056" t="s">
        <v>22</v>
      </c>
      <c r="B2056" s="1">
        <v>43898</v>
      </c>
      <c r="C2056">
        <v>0</v>
      </c>
      <c r="D2056" s="11">
        <f t="shared" si="160"/>
        <v>0.16947874189117226</v>
      </c>
      <c r="E2056" s="11">
        <f t="shared" si="161"/>
        <v>6.466245234763307E-2</v>
      </c>
      <c r="F2056" s="11">
        <f t="shared" si="162"/>
        <v>0.16129107667086084</v>
      </c>
      <c r="G2056" s="11">
        <f t="shared" si="163"/>
        <v>0.19675851766014291</v>
      </c>
      <c r="H2056" s="11">
        <f t="shared" si="164"/>
        <v>0.1812757188009432</v>
      </c>
      <c r="I2056">
        <v>0</v>
      </c>
      <c r="J2056">
        <v>0</v>
      </c>
      <c r="K2056">
        <v>0</v>
      </c>
      <c r="L2056">
        <v>0</v>
      </c>
    </row>
    <row r="2057" spans="1:12">
      <c r="A2057" t="s">
        <v>22</v>
      </c>
      <c r="B2057" s="1">
        <v>43897</v>
      </c>
      <c r="C2057">
        <v>0</v>
      </c>
      <c r="D2057" s="11">
        <f t="shared" si="160"/>
        <v>0.16947874189117226</v>
      </c>
      <c r="E2057" s="11">
        <f t="shared" si="161"/>
        <v>6.466245234763307E-2</v>
      </c>
      <c r="F2057" s="11">
        <f t="shared" si="162"/>
        <v>0.16129107667086084</v>
      </c>
      <c r="G2057" s="11">
        <f t="shared" si="163"/>
        <v>0.19675851766014291</v>
      </c>
      <c r="H2057" s="11">
        <f t="shared" si="164"/>
        <v>0.1812757188009432</v>
      </c>
      <c r="I2057">
        <v>0</v>
      </c>
      <c r="J2057">
        <v>0</v>
      </c>
      <c r="K2057">
        <v>0</v>
      </c>
      <c r="L2057">
        <v>0</v>
      </c>
    </row>
    <row r="2058" spans="1:12">
      <c r="A2058" t="s">
        <v>22</v>
      </c>
      <c r="B2058" s="1">
        <v>43896</v>
      </c>
      <c r="C2058">
        <v>0</v>
      </c>
      <c r="D2058" s="11">
        <f t="shared" si="160"/>
        <v>8.4739370945586132E-2</v>
      </c>
      <c r="E2058" s="11">
        <f t="shared" si="161"/>
        <v>3.2331226173816535E-2</v>
      </c>
      <c r="F2058" s="11">
        <f t="shared" si="162"/>
        <v>8.0645538335430422E-2</v>
      </c>
      <c r="G2058" s="11">
        <f t="shared" si="163"/>
        <v>9.8379258830071453E-2</v>
      </c>
      <c r="H2058" s="11">
        <f t="shared" si="164"/>
        <v>9.0637859400471602E-2</v>
      </c>
      <c r="I2058">
        <v>0</v>
      </c>
      <c r="J2058">
        <v>0</v>
      </c>
      <c r="K2058">
        <v>0</v>
      </c>
      <c r="L2058">
        <v>0</v>
      </c>
    </row>
    <row r="2059" spans="1:12">
      <c r="A2059" t="s">
        <v>22</v>
      </c>
      <c r="B2059" s="1">
        <v>43895</v>
      </c>
      <c r="C2059">
        <v>0</v>
      </c>
      <c r="D2059" s="11">
        <f t="shared" si="160"/>
        <v>8.4739370945586132E-2</v>
      </c>
      <c r="E2059" s="11">
        <f t="shared" si="161"/>
        <v>3.2331226173816535E-2</v>
      </c>
      <c r="F2059" s="11">
        <f t="shared" si="162"/>
        <v>8.0645538335430422E-2</v>
      </c>
      <c r="G2059" s="11">
        <f t="shared" si="163"/>
        <v>9.8379258830071453E-2</v>
      </c>
      <c r="H2059" s="11">
        <f t="shared" si="164"/>
        <v>9.0637859400471602E-2</v>
      </c>
      <c r="I2059">
        <v>0</v>
      </c>
      <c r="J2059">
        <v>0</v>
      </c>
      <c r="K2059">
        <v>0</v>
      </c>
      <c r="L2059">
        <v>0</v>
      </c>
    </row>
    <row r="2060" spans="1:12">
      <c r="A2060" t="s">
        <v>22</v>
      </c>
      <c r="B2060" s="1">
        <v>43894</v>
      </c>
      <c r="C2060">
        <v>0</v>
      </c>
      <c r="D2060" s="11">
        <f t="shared" si="160"/>
        <v>8.4739370945586132E-2</v>
      </c>
      <c r="E2060" s="11">
        <f t="shared" si="161"/>
        <v>3.2331226173816535E-2</v>
      </c>
      <c r="F2060" s="11">
        <f t="shared" si="162"/>
        <v>8.0645538335430422E-2</v>
      </c>
      <c r="G2060" s="11">
        <f t="shared" si="163"/>
        <v>9.8379258830071453E-2</v>
      </c>
      <c r="H2060" s="11">
        <f t="shared" si="164"/>
        <v>9.0637859400471602E-2</v>
      </c>
      <c r="I2060">
        <v>0</v>
      </c>
      <c r="J2060">
        <v>0</v>
      </c>
      <c r="K2060">
        <v>0</v>
      </c>
      <c r="L2060">
        <v>0</v>
      </c>
    </row>
    <row r="2061" spans="1:12">
      <c r="A2061" t="s">
        <v>22</v>
      </c>
      <c r="B2061" s="1">
        <v>43893</v>
      </c>
      <c r="C2061">
        <v>0</v>
      </c>
      <c r="D2061" s="11">
        <f t="shared" si="160"/>
        <v>4.2369685472793066E-2</v>
      </c>
      <c r="E2061" s="11">
        <f t="shared" si="161"/>
        <v>1.6165613086908268E-2</v>
      </c>
      <c r="F2061" s="11">
        <f t="shared" si="162"/>
        <v>4.0322769167715211E-2</v>
      </c>
      <c r="G2061" s="11">
        <f t="shared" si="163"/>
        <v>4.9189629415035727E-2</v>
      </c>
      <c r="H2061" s="11">
        <f t="shared" si="164"/>
        <v>4.5318929700235801E-2</v>
      </c>
      <c r="I2061">
        <v>0</v>
      </c>
      <c r="J2061">
        <v>0</v>
      </c>
      <c r="K2061">
        <v>0</v>
      </c>
      <c r="L2061">
        <v>0</v>
      </c>
    </row>
    <row r="2062" spans="1:12">
      <c r="A2062" t="s">
        <v>22</v>
      </c>
      <c r="B2062" s="1">
        <v>43892</v>
      </c>
      <c r="C2062">
        <v>0</v>
      </c>
      <c r="D2062" s="11">
        <f t="shared" si="160"/>
        <v>4.2369685472793066E-2</v>
      </c>
      <c r="E2062" s="11">
        <f t="shared" si="161"/>
        <v>1.6165613086908268E-2</v>
      </c>
      <c r="F2062" s="11">
        <f t="shared" si="162"/>
        <v>4.0322769167715211E-2</v>
      </c>
      <c r="G2062" s="11">
        <f t="shared" si="163"/>
        <v>4.9189629415035727E-2</v>
      </c>
      <c r="H2062" s="11">
        <f t="shared" si="164"/>
        <v>4.5318929700235801E-2</v>
      </c>
      <c r="I2062">
        <v>0</v>
      </c>
      <c r="J2062">
        <v>0</v>
      </c>
      <c r="K2062">
        <v>0</v>
      </c>
      <c r="L2062">
        <v>0</v>
      </c>
    </row>
    <row r="2063" spans="1:12">
      <c r="A2063" t="s">
        <v>22</v>
      </c>
      <c r="B2063" s="1">
        <v>43891</v>
      </c>
      <c r="C2063">
        <v>0</v>
      </c>
      <c r="D2063" s="11">
        <f t="shared" si="160"/>
        <v>4.2369685472793066E-2</v>
      </c>
      <c r="E2063" s="11">
        <f t="shared" si="161"/>
        <v>1.6165613086908268E-2</v>
      </c>
      <c r="F2063" s="11">
        <f t="shared" si="162"/>
        <v>4.0322769167715211E-2</v>
      </c>
      <c r="G2063" s="11">
        <f t="shared" si="163"/>
        <v>4.9189629415035727E-2</v>
      </c>
      <c r="H2063" s="11">
        <f t="shared" si="164"/>
        <v>4.5318929700235801E-2</v>
      </c>
      <c r="I2063">
        <v>0</v>
      </c>
      <c r="J2063">
        <v>0</v>
      </c>
      <c r="K2063">
        <v>0</v>
      </c>
      <c r="L2063">
        <v>0</v>
      </c>
    </row>
    <row r="2064" spans="1:12">
      <c r="A2064" t="s">
        <v>22</v>
      </c>
      <c r="B2064" s="1">
        <v>43890</v>
      </c>
      <c r="C2064">
        <v>0</v>
      </c>
      <c r="D2064" s="11">
        <f t="shared" si="160"/>
        <v>4.2369685472793066E-2</v>
      </c>
      <c r="E2064" s="11">
        <f t="shared" si="161"/>
        <v>1.6165613086908268E-2</v>
      </c>
      <c r="F2064" s="11">
        <f t="shared" si="162"/>
        <v>4.0322769167715211E-2</v>
      </c>
      <c r="G2064" s="11">
        <f t="shared" si="163"/>
        <v>4.9189629415035727E-2</v>
      </c>
      <c r="H2064" s="11">
        <f t="shared" si="164"/>
        <v>4.5318929700235801E-2</v>
      </c>
      <c r="I2064">
        <v>0</v>
      </c>
      <c r="J2064">
        <v>0</v>
      </c>
      <c r="K2064">
        <v>0</v>
      </c>
      <c r="L2064">
        <v>0</v>
      </c>
    </row>
    <row r="2065" spans="1:12">
      <c r="A2065" t="s">
        <v>22</v>
      </c>
      <c r="B2065" s="1">
        <v>43889</v>
      </c>
      <c r="C2065">
        <v>0</v>
      </c>
      <c r="D2065" s="11">
        <f t="shared" si="160"/>
        <v>4.2369685472793066E-2</v>
      </c>
      <c r="E2065" s="11">
        <f t="shared" si="161"/>
        <v>1.6165613086908268E-2</v>
      </c>
      <c r="F2065" s="11">
        <f t="shared" si="162"/>
        <v>4.0322769167715211E-2</v>
      </c>
      <c r="G2065" s="11">
        <f t="shared" si="163"/>
        <v>4.9189629415035727E-2</v>
      </c>
      <c r="H2065" s="11">
        <f t="shared" si="164"/>
        <v>4.5318929700235801E-2</v>
      </c>
      <c r="I2065">
        <v>0</v>
      </c>
      <c r="J2065">
        <v>0</v>
      </c>
      <c r="K2065">
        <v>0</v>
      </c>
      <c r="L2065">
        <v>0</v>
      </c>
    </row>
    <row r="2066" spans="1:12">
      <c r="A2066" t="s">
        <v>22</v>
      </c>
      <c r="B2066" s="1">
        <v>43888</v>
      </c>
      <c r="C2066">
        <v>0</v>
      </c>
      <c r="D2066" s="11">
        <f t="shared" si="160"/>
        <v>4.2369685472793066E-2</v>
      </c>
      <c r="E2066" s="11">
        <f t="shared" si="161"/>
        <v>1.6165613086908268E-2</v>
      </c>
      <c r="F2066" s="11">
        <f t="shared" si="162"/>
        <v>4.0322769167715211E-2</v>
      </c>
      <c r="G2066" s="11">
        <f t="shared" si="163"/>
        <v>4.9189629415035727E-2</v>
      </c>
      <c r="H2066" s="11">
        <f t="shared" si="164"/>
        <v>4.5318929700235801E-2</v>
      </c>
      <c r="I2066">
        <v>0</v>
      </c>
      <c r="J2066">
        <v>0</v>
      </c>
      <c r="K2066">
        <v>0</v>
      </c>
      <c r="L2066">
        <v>0</v>
      </c>
    </row>
    <row r="2067" spans="1:12">
      <c r="A2067" t="s">
        <v>22</v>
      </c>
      <c r="B2067" s="1">
        <v>43887</v>
      </c>
      <c r="C2067">
        <v>0</v>
      </c>
      <c r="D2067" s="11">
        <f t="shared" si="160"/>
        <v>0</v>
      </c>
      <c r="E2067" s="11">
        <f t="shared" si="161"/>
        <v>0</v>
      </c>
      <c r="F2067" s="11">
        <f t="shared" si="162"/>
        <v>0</v>
      </c>
      <c r="G2067" s="11">
        <f t="shared" si="163"/>
        <v>0</v>
      </c>
      <c r="H2067" s="11">
        <f t="shared" si="164"/>
        <v>0</v>
      </c>
      <c r="I2067">
        <v>0</v>
      </c>
      <c r="J2067">
        <v>0</v>
      </c>
      <c r="K2067">
        <v>0</v>
      </c>
      <c r="L2067">
        <v>0</v>
      </c>
    </row>
    <row r="2068" spans="1:12">
      <c r="A2068" t="s">
        <v>22</v>
      </c>
      <c r="B2068" s="1">
        <v>43886</v>
      </c>
      <c r="C2068">
        <v>0</v>
      </c>
      <c r="D2068" s="11">
        <f t="shared" si="160"/>
        <v>0</v>
      </c>
      <c r="E2068" s="11">
        <f t="shared" si="161"/>
        <v>0</v>
      </c>
      <c r="F2068" s="11">
        <f t="shared" si="162"/>
        <v>0</v>
      </c>
      <c r="G2068" s="11">
        <f t="shared" si="163"/>
        <v>0</v>
      </c>
      <c r="H2068" s="11">
        <f t="shared" si="164"/>
        <v>0</v>
      </c>
      <c r="I2068">
        <v>0</v>
      </c>
      <c r="J2068">
        <v>0</v>
      </c>
      <c r="K2068">
        <v>0</v>
      </c>
      <c r="L2068">
        <v>0</v>
      </c>
    </row>
    <row r="2069" spans="1:12">
      <c r="A2069" t="s">
        <v>22</v>
      </c>
      <c r="B2069" s="1">
        <v>43885</v>
      </c>
      <c r="C2069">
        <v>0</v>
      </c>
      <c r="D2069" s="11">
        <f t="shared" si="160"/>
        <v>0</v>
      </c>
      <c r="E2069" s="11">
        <f t="shared" si="161"/>
        <v>0</v>
      </c>
      <c r="F2069" s="11">
        <f t="shared" si="162"/>
        <v>0</v>
      </c>
      <c r="G2069" s="11">
        <f t="shared" si="163"/>
        <v>0</v>
      </c>
      <c r="H2069" s="11">
        <f t="shared" si="164"/>
        <v>0</v>
      </c>
      <c r="I2069">
        <v>0</v>
      </c>
      <c r="J2069">
        <v>0</v>
      </c>
      <c r="K2069">
        <v>0</v>
      </c>
      <c r="L2069">
        <v>0</v>
      </c>
    </row>
    <row r="2070" spans="1:12">
      <c r="A2070" t="s">
        <v>22</v>
      </c>
      <c r="B2070" s="1">
        <v>43884</v>
      </c>
      <c r="C2070">
        <v>0</v>
      </c>
      <c r="D2070" s="11">
        <f t="shared" si="160"/>
        <v>0</v>
      </c>
      <c r="E2070" s="11">
        <f t="shared" si="161"/>
        <v>0</v>
      </c>
      <c r="F2070" s="11">
        <f t="shared" si="162"/>
        <v>0</v>
      </c>
      <c r="G2070" s="11">
        <f t="shared" si="163"/>
        <v>0</v>
      </c>
      <c r="H2070" s="11">
        <f t="shared" si="164"/>
        <v>0</v>
      </c>
      <c r="I2070">
        <v>0</v>
      </c>
      <c r="J2070">
        <v>0</v>
      </c>
      <c r="K2070">
        <v>0</v>
      </c>
      <c r="L2070">
        <v>0</v>
      </c>
    </row>
    <row r="2071" spans="1:12">
      <c r="A2071" t="s">
        <v>22</v>
      </c>
      <c r="B2071" s="1">
        <v>43883</v>
      </c>
      <c r="C2071">
        <v>0</v>
      </c>
      <c r="D2071" s="11">
        <f t="shared" si="160"/>
        <v>0</v>
      </c>
      <c r="E2071" s="11">
        <f t="shared" si="161"/>
        <v>0</v>
      </c>
      <c r="F2071" s="11">
        <f t="shared" si="162"/>
        <v>0</v>
      </c>
      <c r="G2071" s="11">
        <f t="shared" si="163"/>
        <v>0</v>
      </c>
      <c r="H2071" s="11">
        <f t="shared" si="164"/>
        <v>0</v>
      </c>
      <c r="I2071">
        <v>0</v>
      </c>
      <c r="J2071">
        <v>0</v>
      </c>
      <c r="K2071">
        <v>0</v>
      </c>
      <c r="L2071">
        <v>0</v>
      </c>
    </row>
    <row r="2072" spans="1:12">
      <c r="A2072" t="s">
        <v>22</v>
      </c>
      <c r="B2072" s="1">
        <v>43882</v>
      </c>
      <c r="C2072">
        <v>0</v>
      </c>
      <c r="D2072" s="11">
        <f t="shared" si="160"/>
        <v>0</v>
      </c>
      <c r="E2072" s="11">
        <f t="shared" si="161"/>
        <v>0</v>
      </c>
      <c r="F2072" s="11">
        <f t="shared" si="162"/>
        <v>0</v>
      </c>
      <c r="G2072" s="11">
        <f t="shared" si="163"/>
        <v>0</v>
      </c>
      <c r="H2072" s="11">
        <f t="shared" si="164"/>
        <v>0</v>
      </c>
      <c r="I2072">
        <v>0</v>
      </c>
      <c r="J2072">
        <v>0</v>
      </c>
      <c r="K2072">
        <v>0</v>
      </c>
      <c r="L2072">
        <v>0</v>
      </c>
    </row>
    <row r="2073" spans="1:12">
      <c r="A2073" t="s">
        <v>22</v>
      </c>
      <c r="B2073" s="1">
        <v>43881</v>
      </c>
      <c r="C2073">
        <v>0</v>
      </c>
      <c r="D2073" s="11">
        <f t="shared" si="160"/>
        <v>0</v>
      </c>
      <c r="E2073" s="11">
        <f t="shared" si="161"/>
        <v>0</v>
      </c>
      <c r="F2073" s="11">
        <f t="shared" si="162"/>
        <v>0</v>
      </c>
      <c r="G2073" s="11">
        <f t="shared" si="163"/>
        <v>0</v>
      </c>
      <c r="H2073" s="11">
        <f t="shared" si="164"/>
        <v>0</v>
      </c>
      <c r="I2073">
        <v>0</v>
      </c>
      <c r="J2073">
        <v>0</v>
      </c>
      <c r="K2073">
        <v>0</v>
      </c>
      <c r="L2073">
        <v>0</v>
      </c>
    </row>
    <row r="2074" spans="1:12">
      <c r="A2074" t="s">
        <v>22</v>
      </c>
      <c r="B2074" s="1">
        <v>43880</v>
      </c>
      <c r="C2074">
        <v>0</v>
      </c>
      <c r="D2074" s="11">
        <f t="shared" si="160"/>
        <v>0</v>
      </c>
      <c r="E2074" s="11">
        <f t="shared" si="161"/>
        <v>0</v>
      </c>
      <c r="F2074" s="11">
        <f t="shared" si="162"/>
        <v>0</v>
      </c>
      <c r="G2074" s="11">
        <f t="shared" si="163"/>
        <v>0</v>
      </c>
      <c r="H2074" s="11">
        <f t="shared" si="164"/>
        <v>0</v>
      </c>
      <c r="I2074">
        <v>0</v>
      </c>
      <c r="J2074">
        <v>0</v>
      </c>
      <c r="K2074">
        <v>0</v>
      </c>
      <c r="L2074">
        <v>0</v>
      </c>
    </row>
    <row r="2075" spans="1:12">
      <c r="A2075" t="s">
        <v>22</v>
      </c>
      <c r="B2075" s="1">
        <v>43879</v>
      </c>
      <c r="C2075">
        <v>0</v>
      </c>
      <c r="D2075" s="11">
        <f t="shared" si="160"/>
        <v>0</v>
      </c>
      <c r="E2075" s="11">
        <f t="shared" si="161"/>
        <v>0</v>
      </c>
      <c r="F2075" s="11">
        <f t="shared" si="162"/>
        <v>0</v>
      </c>
      <c r="G2075" s="11">
        <f t="shared" si="163"/>
        <v>0</v>
      </c>
      <c r="H2075" s="11">
        <f t="shared" si="164"/>
        <v>0</v>
      </c>
      <c r="I2075">
        <v>0</v>
      </c>
      <c r="J2075">
        <v>0</v>
      </c>
      <c r="K2075">
        <v>0</v>
      </c>
      <c r="L2075">
        <v>0</v>
      </c>
    </row>
    <row r="2076" spans="1:12">
      <c r="A2076" t="s">
        <v>22</v>
      </c>
      <c r="B2076" s="1">
        <v>43878</v>
      </c>
      <c r="C2076">
        <v>0</v>
      </c>
      <c r="D2076" s="11">
        <f t="shared" si="160"/>
        <v>0</v>
      </c>
      <c r="E2076" s="11">
        <f t="shared" si="161"/>
        <v>0</v>
      </c>
      <c r="F2076" s="11">
        <f t="shared" si="162"/>
        <v>0</v>
      </c>
      <c r="G2076" s="11">
        <f t="shared" si="163"/>
        <v>0</v>
      </c>
      <c r="H2076" s="11">
        <f t="shared" si="164"/>
        <v>0</v>
      </c>
      <c r="I2076">
        <v>0</v>
      </c>
      <c r="J2076">
        <v>0</v>
      </c>
      <c r="K2076">
        <v>0</v>
      </c>
      <c r="L2076">
        <v>0</v>
      </c>
    </row>
    <row r="2077" spans="1:12">
      <c r="A2077" t="s">
        <v>22</v>
      </c>
      <c r="B2077" s="1">
        <v>43877</v>
      </c>
      <c r="C2077">
        <v>0</v>
      </c>
      <c r="D2077" s="11">
        <f t="shared" si="160"/>
        <v>0</v>
      </c>
      <c r="E2077" s="11">
        <f t="shared" si="161"/>
        <v>0</v>
      </c>
      <c r="F2077" s="11">
        <f t="shared" si="162"/>
        <v>0</v>
      </c>
      <c r="G2077" s="11">
        <f t="shared" si="163"/>
        <v>0</v>
      </c>
      <c r="H2077" s="11">
        <f t="shared" si="164"/>
        <v>0</v>
      </c>
      <c r="I2077">
        <v>0</v>
      </c>
      <c r="J2077">
        <v>0</v>
      </c>
      <c r="K2077">
        <v>0</v>
      </c>
      <c r="L2077">
        <v>0</v>
      </c>
    </row>
    <row r="2078" spans="1:12">
      <c r="A2078" t="s">
        <v>22</v>
      </c>
      <c r="B2078" s="1">
        <v>43876</v>
      </c>
      <c r="C2078">
        <v>0</v>
      </c>
      <c r="D2078" s="11">
        <f t="shared" si="160"/>
        <v>0</v>
      </c>
      <c r="E2078" s="11">
        <f t="shared" si="161"/>
        <v>0</v>
      </c>
      <c r="F2078" s="11">
        <f t="shared" si="162"/>
        <v>0</v>
      </c>
      <c r="G2078" s="11">
        <f t="shared" si="163"/>
        <v>0</v>
      </c>
      <c r="H2078" s="11">
        <f t="shared" si="164"/>
        <v>0</v>
      </c>
      <c r="I2078">
        <v>0</v>
      </c>
      <c r="J2078">
        <v>0</v>
      </c>
      <c r="K2078">
        <v>0</v>
      </c>
      <c r="L2078">
        <v>0</v>
      </c>
    </row>
    <row r="2079" spans="1:12">
      <c r="A2079" t="s">
        <v>22</v>
      </c>
      <c r="B2079" s="1">
        <v>43875</v>
      </c>
      <c r="C2079">
        <v>0</v>
      </c>
      <c r="D2079" s="11">
        <f t="shared" si="160"/>
        <v>0</v>
      </c>
      <c r="E2079" s="11">
        <f t="shared" si="161"/>
        <v>0</v>
      </c>
      <c r="F2079" s="11">
        <f t="shared" si="162"/>
        <v>0</v>
      </c>
      <c r="G2079" s="11">
        <f t="shared" si="163"/>
        <v>0</v>
      </c>
      <c r="H2079" s="11">
        <f t="shared" si="164"/>
        <v>0</v>
      </c>
      <c r="I2079">
        <v>0</v>
      </c>
      <c r="J2079">
        <v>0</v>
      </c>
      <c r="K2079">
        <v>0</v>
      </c>
      <c r="L2079">
        <v>0</v>
      </c>
    </row>
    <row r="2080" spans="1:12">
      <c r="A2080" t="s">
        <v>22</v>
      </c>
      <c r="B2080" s="1">
        <v>43874</v>
      </c>
      <c r="C2080">
        <v>0</v>
      </c>
      <c r="D2080" s="11">
        <f t="shared" si="160"/>
        <v>0</v>
      </c>
      <c r="E2080" s="11">
        <f t="shared" si="161"/>
        <v>0</v>
      </c>
      <c r="F2080" s="11">
        <f t="shared" si="162"/>
        <v>0</v>
      </c>
      <c r="G2080" s="11">
        <f t="shared" si="163"/>
        <v>0</v>
      </c>
      <c r="H2080" s="11">
        <f t="shared" si="164"/>
        <v>0</v>
      </c>
      <c r="I2080">
        <v>0</v>
      </c>
      <c r="J2080">
        <v>0</v>
      </c>
      <c r="K2080">
        <v>0</v>
      </c>
      <c r="L2080">
        <v>0</v>
      </c>
    </row>
    <row r="2081" spans="1:12">
      <c r="A2081" t="s">
        <v>23</v>
      </c>
      <c r="B2081" s="1">
        <v>43972</v>
      </c>
      <c r="C2081">
        <v>446</v>
      </c>
      <c r="D2081" s="11">
        <f t="shared" si="160"/>
        <v>550.70309979000228</v>
      </c>
      <c r="E2081" s="11">
        <f t="shared" si="161"/>
        <v>306.90334411040874</v>
      </c>
      <c r="F2081" s="11">
        <f t="shared" si="162"/>
        <v>352.5559876195174</v>
      </c>
      <c r="G2081" s="11">
        <f t="shared" si="163"/>
        <v>519.78635640939785</v>
      </c>
      <c r="H2081" s="11">
        <f t="shared" si="164"/>
        <v>483.11403862018227</v>
      </c>
      <c r="I2081">
        <v>327.60000000000002</v>
      </c>
      <c r="J2081">
        <v>0</v>
      </c>
      <c r="K2081">
        <v>1935</v>
      </c>
      <c r="L2081">
        <v>0</v>
      </c>
    </row>
    <row r="2082" spans="1:12">
      <c r="A2082" t="s">
        <v>23</v>
      </c>
      <c r="B2082" s="1">
        <v>43971</v>
      </c>
      <c r="C2082">
        <v>446</v>
      </c>
      <c r="D2082" s="11">
        <f t="shared" si="160"/>
        <v>550.70309979000228</v>
      </c>
      <c r="E2082" s="11">
        <f t="shared" si="161"/>
        <v>306.90334411040874</v>
      </c>
      <c r="F2082" s="11">
        <f t="shared" si="162"/>
        <v>352.5559876195174</v>
      </c>
      <c r="G2082" s="11">
        <f t="shared" si="163"/>
        <v>519.78635640939785</v>
      </c>
      <c r="H2082" s="11">
        <f t="shared" si="164"/>
        <v>483.11403862018227</v>
      </c>
      <c r="I2082">
        <v>327.60000000000002</v>
      </c>
      <c r="J2082">
        <v>14</v>
      </c>
      <c r="K2082">
        <v>1935</v>
      </c>
      <c r="L2082">
        <v>1</v>
      </c>
    </row>
    <row r="2083" spans="1:12">
      <c r="A2083" t="s">
        <v>23</v>
      </c>
      <c r="B2083" s="1">
        <v>43970</v>
      </c>
      <c r="C2083">
        <v>445</v>
      </c>
      <c r="D2083" s="11">
        <f t="shared" si="160"/>
        <v>550.57373566038279</v>
      </c>
      <c r="E2083" s="11">
        <f t="shared" si="161"/>
        <v>306.83125030159727</v>
      </c>
      <c r="F2083" s="11">
        <f t="shared" si="162"/>
        <v>352.47316967551467</v>
      </c>
      <c r="G2083" s="11">
        <f t="shared" si="163"/>
        <v>519.66425484575927</v>
      </c>
      <c r="H2083" s="11">
        <f t="shared" si="164"/>
        <v>483.00055164846032</v>
      </c>
      <c r="I2083">
        <v>326.90000000000003</v>
      </c>
      <c r="J2083">
        <v>6</v>
      </c>
      <c r="K2083">
        <v>1921</v>
      </c>
      <c r="L2083">
        <v>0</v>
      </c>
    </row>
    <row r="2084" spans="1:12">
      <c r="A2084" t="s">
        <v>23</v>
      </c>
      <c r="B2084" s="1">
        <v>43969</v>
      </c>
      <c r="C2084">
        <v>445</v>
      </c>
      <c r="D2084" s="11">
        <f t="shared" si="160"/>
        <v>547.55523930259562</v>
      </c>
      <c r="E2084" s="11">
        <f t="shared" si="161"/>
        <v>305.14906142932972</v>
      </c>
      <c r="F2084" s="11">
        <f t="shared" si="162"/>
        <v>350.5407509821182</v>
      </c>
      <c r="G2084" s="11">
        <f t="shared" si="163"/>
        <v>516.81521836085926</v>
      </c>
      <c r="H2084" s="11">
        <f t="shared" si="164"/>
        <v>480.3525223082824</v>
      </c>
      <c r="I2084">
        <v>326.90000000000003</v>
      </c>
      <c r="J2084">
        <v>72</v>
      </c>
      <c r="K2084">
        <v>1915</v>
      </c>
      <c r="L2084">
        <v>12</v>
      </c>
    </row>
    <row r="2085" spans="1:12">
      <c r="A2085" t="s">
        <v>23</v>
      </c>
      <c r="B2085" s="1">
        <v>43968</v>
      </c>
      <c r="C2085">
        <v>433</v>
      </c>
      <c r="D2085" s="11">
        <f t="shared" si="160"/>
        <v>541.13015419816293</v>
      </c>
      <c r="E2085" s="11">
        <f t="shared" si="161"/>
        <v>301.56840225836027</v>
      </c>
      <c r="F2085" s="11">
        <f t="shared" si="162"/>
        <v>346.42745976331719</v>
      </c>
      <c r="G2085" s="11">
        <f t="shared" si="163"/>
        <v>510.75084070014356</v>
      </c>
      <c r="H2085" s="11">
        <f t="shared" si="164"/>
        <v>474.71600271276071</v>
      </c>
      <c r="I2085">
        <v>318.10000000000002</v>
      </c>
      <c r="J2085">
        <v>31</v>
      </c>
      <c r="K2085">
        <v>1843</v>
      </c>
      <c r="L2085">
        <v>4</v>
      </c>
    </row>
    <row r="2086" spans="1:12">
      <c r="A2086" t="s">
        <v>23</v>
      </c>
      <c r="B2086" s="1">
        <v>43967</v>
      </c>
      <c r="C2086">
        <v>429</v>
      </c>
      <c r="D2086" s="11">
        <f t="shared" si="160"/>
        <v>536.34368140224319</v>
      </c>
      <c r="E2086" s="11">
        <f t="shared" si="161"/>
        <v>298.90093133233603</v>
      </c>
      <c r="F2086" s="11">
        <f t="shared" si="162"/>
        <v>343.36319583521708</v>
      </c>
      <c r="G2086" s="11">
        <f t="shared" si="163"/>
        <v>506.23308284551638</v>
      </c>
      <c r="H2086" s="11">
        <f t="shared" si="164"/>
        <v>470.51698475904993</v>
      </c>
      <c r="I2086">
        <v>315.10000000000002</v>
      </c>
      <c r="J2086">
        <v>77</v>
      </c>
      <c r="K2086">
        <v>1812</v>
      </c>
      <c r="L2086">
        <v>7</v>
      </c>
    </row>
    <row r="2087" spans="1:12">
      <c r="A2087" t="s">
        <v>23</v>
      </c>
      <c r="B2087" s="1">
        <v>43966</v>
      </c>
      <c r="C2087">
        <v>422</v>
      </c>
      <c r="D2087" s="11">
        <f t="shared" si="160"/>
        <v>529.6167466620318</v>
      </c>
      <c r="E2087" s="11">
        <f t="shared" si="161"/>
        <v>295.15205327413986</v>
      </c>
      <c r="F2087" s="11">
        <f t="shared" si="162"/>
        <v>339.05666274707642</v>
      </c>
      <c r="G2087" s="11">
        <f t="shared" si="163"/>
        <v>499.88380153631067</v>
      </c>
      <c r="H2087" s="11">
        <f t="shared" si="164"/>
        <v>464.61566222951046</v>
      </c>
      <c r="I2087">
        <v>310</v>
      </c>
      <c r="J2087">
        <v>89</v>
      </c>
      <c r="K2087">
        <v>1735</v>
      </c>
      <c r="L2087">
        <v>18</v>
      </c>
    </row>
    <row r="2088" spans="1:12">
      <c r="A2088" t="s">
        <v>23</v>
      </c>
      <c r="B2088" s="1">
        <v>43965</v>
      </c>
      <c r="C2088">
        <v>404</v>
      </c>
      <c r="D2088" s="11">
        <f t="shared" si="160"/>
        <v>522.15674852064342</v>
      </c>
      <c r="E2088" s="11">
        <f t="shared" si="161"/>
        <v>290.99464363267867</v>
      </c>
      <c r="F2088" s="11">
        <f t="shared" si="162"/>
        <v>334.2808279762537</v>
      </c>
      <c r="G2088" s="11">
        <f t="shared" si="163"/>
        <v>492.84261136648644</v>
      </c>
      <c r="H2088" s="11">
        <f t="shared" si="164"/>
        <v>458.07124686021353</v>
      </c>
      <c r="I2088">
        <v>296.8</v>
      </c>
      <c r="J2088">
        <v>45</v>
      </c>
      <c r="K2088">
        <v>1646</v>
      </c>
      <c r="L2088">
        <v>4</v>
      </c>
    </row>
    <row r="2089" spans="1:12">
      <c r="A2089" t="s">
        <v>23</v>
      </c>
      <c r="B2089" s="1">
        <v>43964</v>
      </c>
      <c r="C2089">
        <v>400</v>
      </c>
      <c r="D2089" s="11">
        <f t="shared" si="160"/>
        <v>516.98218333586544</v>
      </c>
      <c r="E2089" s="11">
        <f t="shared" si="161"/>
        <v>288.11089128022007</v>
      </c>
      <c r="F2089" s="11">
        <f t="shared" si="162"/>
        <v>330.96811021614548</v>
      </c>
      <c r="G2089" s="11">
        <f t="shared" si="163"/>
        <v>487.95854882094358</v>
      </c>
      <c r="H2089" s="11">
        <f t="shared" si="164"/>
        <v>453.53176799133701</v>
      </c>
      <c r="I2089">
        <v>293.8</v>
      </c>
      <c r="J2089">
        <v>52</v>
      </c>
      <c r="K2089">
        <v>1601</v>
      </c>
      <c r="L2089">
        <v>8</v>
      </c>
    </row>
    <row r="2090" spans="1:12">
      <c r="A2090" t="s">
        <v>23</v>
      </c>
      <c r="B2090" s="1">
        <v>43963</v>
      </c>
      <c r="C2090">
        <v>392</v>
      </c>
      <c r="D2090" s="11">
        <f t="shared" si="160"/>
        <v>511.0314333733707</v>
      </c>
      <c r="E2090" s="11">
        <f t="shared" si="161"/>
        <v>284.79457607489263</v>
      </c>
      <c r="F2090" s="11">
        <f t="shared" si="162"/>
        <v>327.15848479202106</v>
      </c>
      <c r="G2090" s="11">
        <f t="shared" si="163"/>
        <v>482.34187689356929</v>
      </c>
      <c r="H2090" s="11">
        <f t="shared" si="164"/>
        <v>448.31136729212903</v>
      </c>
      <c r="I2090">
        <v>288</v>
      </c>
      <c r="J2090">
        <v>43</v>
      </c>
      <c r="K2090">
        <v>1549</v>
      </c>
      <c r="L2090">
        <v>7</v>
      </c>
    </row>
    <row r="2091" spans="1:12">
      <c r="A2091" t="s">
        <v>23</v>
      </c>
      <c r="B2091" s="1">
        <v>43962</v>
      </c>
      <c r="C2091">
        <v>385</v>
      </c>
      <c r="D2091" s="11">
        <f t="shared" si="160"/>
        <v>505.12380478741574</v>
      </c>
      <c r="E2091" s="11">
        <f t="shared" si="161"/>
        <v>281.50229213916901</v>
      </c>
      <c r="F2091" s="11">
        <f t="shared" si="162"/>
        <v>323.37646534923078</v>
      </c>
      <c r="G2091" s="11">
        <f t="shared" si="163"/>
        <v>476.76590548740785</v>
      </c>
      <c r="H2091" s="11">
        <f t="shared" si="164"/>
        <v>443.12879558349505</v>
      </c>
      <c r="I2091">
        <v>282.8</v>
      </c>
      <c r="J2091">
        <v>48</v>
      </c>
      <c r="K2091">
        <v>1506</v>
      </c>
      <c r="L2091">
        <v>15</v>
      </c>
    </row>
    <row r="2092" spans="1:12">
      <c r="A2092" t="s">
        <v>23</v>
      </c>
      <c r="B2092" s="1">
        <v>43961</v>
      </c>
      <c r="C2092">
        <v>370</v>
      </c>
      <c r="D2092" s="11">
        <f t="shared" si="160"/>
        <v>497.7931707756469</v>
      </c>
      <c r="E2092" s="11">
        <f t="shared" si="161"/>
        <v>277.4169763065193</v>
      </c>
      <c r="F2092" s="11">
        <f t="shared" si="162"/>
        <v>318.68344852241086</v>
      </c>
      <c r="G2092" s="11">
        <f t="shared" si="163"/>
        <v>469.84681688122214</v>
      </c>
      <c r="H2092" s="11">
        <f t="shared" si="164"/>
        <v>436.69786718591996</v>
      </c>
      <c r="I2092">
        <v>271.8</v>
      </c>
      <c r="J2092">
        <v>128</v>
      </c>
      <c r="K2092">
        <v>1458</v>
      </c>
      <c r="L2092">
        <v>10</v>
      </c>
    </row>
    <row r="2093" spans="1:12">
      <c r="A2093" t="s">
        <v>23</v>
      </c>
      <c r="B2093" s="1">
        <v>43960</v>
      </c>
      <c r="C2093">
        <v>360</v>
      </c>
      <c r="D2093" s="11">
        <f t="shared" si="160"/>
        <v>493.52415449820501</v>
      </c>
      <c r="E2093" s="11">
        <f t="shared" si="161"/>
        <v>275.03788061574096</v>
      </c>
      <c r="F2093" s="11">
        <f t="shared" si="162"/>
        <v>315.95045637032155</v>
      </c>
      <c r="G2093" s="11">
        <f t="shared" si="163"/>
        <v>465.81746528114928</v>
      </c>
      <c r="H2093" s="11">
        <f t="shared" si="164"/>
        <v>432.95279711909683</v>
      </c>
      <c r="I2093">
        <v>264.5</v>
      </c>
      <c r="J2093">
        <v>45</v>
      </c>
      <c r="K2093">
        <v>1330</v>
      </c>
      <c r="L2093">
        <v>5</v>
      </c>
    </row>
    <row r="2094" spans="1:12">
      <c r="A2094" t="s">
        <v>23</v>
      </c>
      <c r="B2094" s="1">
        <v>43959</v>
      </c>
      <c r="C2094">
        <v>355</v>
      </c>
      <c r="D2094" s="11">
        <f t="shared" si="160"/>
        <v>488.17710380726771</v>
      </c>
      <c r="E2094" s="11">
        <f t="shared" si="161"/>
        <v>272.05800318486706</v>
      </c>
      <c r="F2094" s="11">
        <f t="shared" si="162"/>
        <v>312.52731468487639</v>
      </c>
      <c r="G2094" s="11">
        <f t="shared" si="163"/>
        <v>460.77060065075506</v>
      </c>
      <c r="H2094" s="11">
        <f t="shared" si="164"/>
        <v>428.26200228792447</v>
      </c>
      <c r="I2094">
        <v>260.8</v>
      </c>
      <c r="J2094">
        <v>23</v>
      </c>
      <c r="K2094">
        <v>1285</v>
      </c>
      <c r="L2094">
        <v>3</v>
      </c>
    </row>
    <row r="2095" spans="1:12">
      <c r="A2095" t="s">
        <v>23</v>
      </c>
      <c r="B2095" s="1">
        <v>43958</v>
      </c>
      <c r="C2095">
        <v>352</v>
      </c>
      <c r="D2095" s="11">
        <f t="shared" si="160"/>
        <v>483.86496615328599</v>
      </c>
      <c r="E2095" s="11">
        <f t="shared" si="161"/>
        <v>269.65487622448489</v>
      </c>
      <c r="F2095" s="11">
        <f t="shared" si="162"/>
        <v>309.76671655145287</v>
      </c>
      <c r="G2095" s="11">
        <f t="shared" si="163"/>
        <v>456.7005485294693</v>
      </c>
      <c r="H2095" s="11">
        <f t="shared" si="164"/>
        <v>424.47910323052736</v>
      </c>
      <c r="I2095">
        <v>258.60000000000002</v>
      </c>
      <c r="J2095">
        <v>31</v>
      </c>
      <c r="K2095">
        <v>1262</v>
      </c>
      <c r="L2095">
        <v>6</v>
      </c>
    </row>
    <row r="2096" spans="1:12">
      <c r="A2096" t="s">
        <v>23</v>
      </c>
      <c r="B2096" s="1">
        <v>43957</v>
      </c>
      <c r="C2096">
        <v>346</v>
      </c>
      <c r="D2096" s="11">
        <f t="shared" si="160"/>
        <v>476.74993902421619</v>
      </c>
      <c r="E2096" s="11">
        <f t="shared" si="161"/>
        <v>265.68971673985425</v>
      </c>
      <c r="F2096" s="11">
        <f t="shared" si="162"/>
        <v>305.21172963130408</v>
      </c>
      <c r="G2096" s="11">
        <f t="shared" si="163"/>
        <v>449.98496252934791</v>
      </c>
      <c r="H2096" s="11">
        <f t="shared" si="164"/>
        <v>418.23731978582219</v>
      </c>
      <c r="I2096">
        <v>254.20000000000002</v>
      </c>
      <c r="J2096">
        <v>48</v>
      </c>
      <c r="K2096">
        <v>1231</v>
      </c>
      <c r="L2096">
        <v>8</v>
      </c>
    </row>
    <row r="2097" spans="1:12">
      <c r="A2097" t="s">
        <v>23</v>
      </c>
      <c r="B2097" s="1">
        <v>43956</v>
      </c>
      <c r="C2097">
        <v>338</v>
      </c>
      <c r="D2097" s="11">
        <f t="shared" si="160"/>
        <v>469.63491189514639</v>
      </c>
      <c r="E2097" s="11">
        <f t="shared" si="161"/>
        <v>261.72455725522366</v>
      </c>
      <c r="F2097" s="11">
        <f t="shared" si="162"/>
        <v>300.65674271115529</v>
      </c>
      <c r="G2097" s="11">
        <f t="shared" si="163"/>
        <v>443.26937652922646</v>
      </c>
      <c r="H2097" s="11">
        <f t="shared" si="164"/>
        <v>411.99553634111697</v>
      </c>
      <c r="I2097">
        <v>248.3</v>
      </c>
      <c r="J2097">
        <v>31</v>
      </c>
      <c r="K2097">
        <v>1183</v>
      </c>
      <c r="L2097">
        <v>4</v>
      </c>
    </row>
    <row r="2098" spans="1:12">
      <c r="A2098" t="s">
        <v>23</v>
      </c>
      <c r="B2098" s="1">
        <v>43955</v>
      </c>
      <c r="C2098">
        <v>334</v>
      </c>
      <c r="D2098" s="11">
        <f t="shared" si="160"/>
        <v>462.77861302531551</v>
      </c>
      <c r="E2098" s="11">
        <f t="shared" si="161"/>
        <v>257.90358538821602</v>
      </c>
      <c r="F2098" s="11">
        <f t="shared" si="162"/>
        <v>296.26739167901189</v>
      </c>
      <c r="G2098" s="11">
        <f t="shared" si="163"/>
        <v>436.79799365638223</v>
      </c>
      <c r="H2098" s="11">
        <f t="shared" si="164"/>
        <v>405.98072683985561</v>
      </c>
      <c r="I2098">
        <v>245.4</v>
      </c>
      <c r="J2098">
        <v>45</v>
      </c>
      <c r="K2098">
        <v>1152</v>
      </c>
      <c r="L2098">
        <v>9</v>
      </c>
    </row>
    <row r="2099" spans="1:12">
      <c r="A2099" t="s">
        <v>23</v>
      </c>
      <c r="B2099" s="1">
        <v>43954</v>
      </c>
      <c r="C2099">
        <v>325</v>
      </c>
      <c r="D2099" s="11">
        <f t="shared" si="160"/>
        <v>457.25907682821895</v>
      </c>
      <c r="E2099" s="11">
        <f t="shared" si="161"/>
        <v>254.82758287892679</v>
      </c>
      <c r="F2099" s="11">
        <f t="shared" si="162"/>
        <v>292.73382606822975</v>
      </c>
      <c r="G2099" s="11">
        <f t="shared" si="163"/>
        <v>431.58832694113653</v>
      </c>
      <c r="H2099" s="11">
        <f t="shared" si="164"/>
        <v>401.13861604638731</v>
      </c>
      <c r="I2099">
        <v>238.70000000000002</v>
      </c>
      <c r="J2099">
        <v>44</v>
      </c>
      <c r="K2099">
        <v>1107</v>
      </c>
      <c r="L2099">
        <v>28</v>
      </c>
    </row>
    <row r="2100" spans="1:12">
      <c r="A2100" t="s">
        <v>23</v>
      </c>
      <c r="B2100" s="1">
        <v>43953</v>
      </c>
      <c r="C2100">
        <v>297</v>
      </c>
      <c r="D2100" s="11">
        <f t="shared" si="160"/>
        <v>453.20566743347615</v>
      </c>
      <c r="E2100" s="11">
        <f t="shared" si="161"/>
        <v>252.56864353616754</v>
      </c>
      <c r="F2100" s="11">
        <f t="shared" si="162"/>
        <v>290.13886382281169</v>
      </c>
      <c r="G2100" s="11">
        <f t="shared" si="163"/>
        <v>427.76247794712793</v>
      </c>
      <c r="H2100" s="11">
        <f t="shared" si="164"/>
        <v>397.58269093243405</v>
      </c>
      <c r="I2100">
        <v>218.20000000000002</v>
      </c>
      <c r="J2100">
        <v>39</v>
      </c>
      <c r="K2100">
        <v>1063</v>
      </c>
      <c r="L2100">
        <v>11</v>
      </c>
    </row>
    <row r="2101" spans="1:12">
      <c r="A2101" t="s">
        <v>23</v>
      </c>
      <c r="B2101" s="1">
        <v>43952</v>
      </c>
      <c r="C2101">
        <v>286</v>
      </c>
      <c r="D2101" s="11">
        <f t="shared" si="160"/>
        <v>446.00439755132675</v>
      </c>
      <c r="E2101" s="11">
        <f t="shared" si="161"/>
        <v>248.5554215123293</v>
      </c>
      <c r="F2101" s="11">
        <f t="shared" si="162"/>
        <v>285.52866493999437</v>
      </c>
      <c r="G2101" s="11">
        <f t="shared" si="163"/>
        <v>420.9654909045808</v>
      </c>
      <c r="H2101" s="11">
        <f t="shared" si="164"/>
        <v>391.26524950658091</v>
      </c>
      <c r="I2101">
        <v>210.10000000000002</v>
      </c>
      <c r="J2101">
        <v>37</v>
      </c>
      <c r="K2101">
        <v>1024</v>
      </c>
      <c r="L2101">
        <v>7</v>
      </c>
    </row>
    <row r="2102" spans="1:12">
      <c r="A2102" t="s">
        <v>23</v>
      </c>
      <c r="B2102" s="1">
        <v>43951</v>
      </c>
      <c r="C2102">
        <v>279</v>
      </c>
      <c r="D2102" s="11">
        <f t="shared" si="160"/>
        <v>439.19122005803564</v>
      </c>
      <c r="E2102" s="11">
        <f t="shared" si="161"/>
        <v>244.75848091492546</v>
      </c>
      <c r="F2102" s="11">
        <f t="shared" si="162"/>
        <v>281.16691988918524</v>
      </c>
      <c r="G2102" s="11">
        <f t="shared" si="163"/>
        <v>414.53480855294941</v>
      </c>
      <c r="H2102" s="11">
        <f t="shared" si="164"/>
        <v>385.28826899589353</v>
      </c>
      <c r="I2102">
        <v>205</v>
      </c>
      <c r="J2102">
        <v>65</v>
      </c>
      <c r="K2102">
        <v>987</v>
      </c>
      <c r="L2102">
        <v>19</v>
      </c>
    </row>
    <row r="2103" spans="1:12">
      <c r="A2103" t="s">
        <v>23</v>
      </c>
      <c r="B2103" s="1">
        <v>43950</v>
      </c>
      <c r="C2103">
        <v>260</v>
      </c>
      <c r="D2103" s="11">
        <f t="shared" si="160"/>
        <v>430.91191576239078</v>
      </c>
      <c r="E2103" s="11">
        <f t="shared" si="161"/>
        <v>240.14447715099166</v>
      </c>
      <c r="F2103" s="11">
        <f t="shared" si="162"/>
        <v>275.86657147301207</v>
      </c>
      <c r="G2103" s="11">
        <f t="shared" si="163"/>
        <v>406.7203084800808</v>
      </c>
      <c r="H2103" s="11">
        <f t="shared" si="164"/>
        <v>378.02510280569112</v>
      </c>
      <c r="I2103">
        <v>191</v>
      </c>
      <c r="J2103">
        <v>37</v>
      </c>
      <c r="K2103">
        <v>922</v>
      </c>
      <c r="L2103">
        <v>8</v>
      </c>
    </row>
    <row r="2104" spans="1:12">
      <c r="A2104" t="s">
        <v>23</v>
      </c>
      <c r="B2104" s="1">
        <v>43949</v>
      </c>
      <c r="C2104">
        <v>252</v>
      </c>
      <c r="D2104" s="11">
        <f t="shared" si="160"/>
        <v>423.88313138640063</v>
      </c>
      <c r="E2104" s="11">
        <f t="shared" si="161"/>
        <v>236.22738020556869</v>
      </c>
      <c r="F2104" s="11">
        <f t="shared" si="162"/>
        <v>271.36679651553175</v>
      </c>
      <c r="G2104" s="11">
        <f t="shared" si="163"/>
        <v>400.08612352238509</v>
      </c>
      <c r="H2104" s="11">
        <f t="shared" si="164"/>
        <v>371.85897734213387</v>
      </c>
      <c r="I2104">
        <v>185.10000000000002</v>
      </c>
      <c r="J2104">
        <v>22</v>
      </c>
      <c r="K2104">
        <v>885</v>
      </c>
      <c r="L2104">
        <v>4</v>
      </c>
    </row>
    <row r="2105" spans="1:12">
      <c r="A2105" t="s">
        <v>23</v>
      </c>
      <c r="B2105" s="1">
        <v>43948</v>
      </c>
      <c r="C2105">
        <v>248</v>
      </c>
      <c r="D2105" s="11">
        <f t="shared" si="160"/>
        <v>417.58741041158737</v>
      </c>
      <c r="E2105" s="11">
        <f t="shared" si="161"/>
        <v>232.71881484341071</v>
      </c>
      <c r="F2105" s="11">
        <f t="shared" si="162"/>
        <v>267.33632324073341</v>
      </c>
      <c r="G2105" s="11">
        <f t="shared" si="163"/>
        <v>394.14384742530797</v>
      </c>
      <c r="H2105" s="11">
        <f t="shared" si="164"/>
        <v>366.33594471833413</v>
      </c>
      <c r="I2105">
        <v>182.20000000000002</v>
      </c>
      <c r="J2105">
        <v>47</v>
      </c>
      <c r="K2105">
        <v>863</v>
      </c>
      <c r="L2105">
        <v>16</v>
      </c>
    </row>
    <row r="2106" spans="1:12">
      <c r="A2106" t="s">
        <v>23</v>
      </c>
      <c r="B2106" s="1">
        <v>43947</v>
      </c>
      <c r="C2106">
        <v>232</v>
      </c>
      <c r="D2106" s="11">
        <f t="shared" si="160"/>
        <v>410.5155046590574</v>
      </c>
      <c r="E2106" s="11">
        <f t="shared" si="161"/>
        <v>228.77768662838392</v>
      </c>
      <c r="F2106" s="11">
        <f t="shared" si="162"/>
        <v>262.80894230191882</v>
      </c>
      <c r="G2106" s="11">
        <f t="shared" si="163"/>
        <v>387.46896194639942</v>
      </c>
      <c r="H2106" s="11">
        <f t="shared" si="164"/>
        <v>360.1319902642029</v>
      </c>
      <c r="I2106">
        <v>170.4</v>
      </c>
      <c r="J2106">
        <v>14</v>
      </c>
      <c r="K2106">
        <v>816</v>
      </c>
      <c r="L2106">
        <v>2</v>
      </c>
    </row>
    <row r="2107" spans="1:12">
      <c r="A2107" t="s">
        <v>23</v>
      </c>
      <c r="B2107" s="1">
        <v>43946</v>
      </c>
      <c r="C2107">
        <v>230</v>
      </c>
      <c r="D2107" s="11">
        <f t="shared" si="160"/>
        <v>405.38406085081914</v>
      </c>
      <c r="E2107" s="11">
        <f t="shared" si="161"/>
        <v>225.91796554552911</v>
      </c>
      <c r="F2107" s="11">
        <f t="shared" si="162"/>
        <v>259.52383052314485</v>
      </c>
      <c r="G2107" s="11">
        <f t="shared" si="163"/>
        <v>382.62559992206945</v>
      </c>
      <c r="H2107" s="11">
        <f t="shared" si="164"/>
        <v>355.63034038590035</v>
      </c>
      <c r="I2107">
        <v>169</v>
      </c>
      <c r="J2107">
        <v>5</v>
      </c>
      <c r="K2107">
        <v>802</v>
      </c>
      <c r="L2107">
        <v>1</v>
      </c>
    </row>
    <row r="2108" spans="1:12">
      <c r="A2108" t="s">
        <v>23</v>
      </c>
      <c r="B2108" s="1">
        <v>43945</v>
      </c>
      <c r="C2108">
        <v>229</v>
      </c>
      <c r="D2108" s="11">
        <f t="shared" si="160"/>
        <v>399.56267501794389</v>
      </c>
      <c r="E2108" s="11">
        <f t="shared" si="161"/>
        <v>222.67374414901317</v>
      </c>
      <c r="F2108" s="11">
        <f t="shared" si="162"/>
        <v>255.7970230430231</v>
      </c>
      <c r="G2108" s="11">
        <f t="shared" si="163"/>
        <v>377.13102955833375</v>
      </c>
      <c r="H2108" s="11">
        <f t="shared" si="164"/>
        <v>350.52342665841428</v>
      </c>
      <c r="I2108">
        <v>168.20000000000002</v>
      </c>
      <c r="J2108">
        <v>33</v>
      </c>
      <c r="K2108">
        <v>797</v>
      </c>
      <c r="L2108">
        <v>10</v>
      </c>
    </row>
    <row r="2109" spans="1:12">
      <c r="A2109" t="s">
        <v>23</v>
      </c>
      <c r="B2109" s="1">
        <v>43944</v>
      </c>
      <c r="C2109">
        <v>219</v>
      </c>
      <c r="D2109" s="11">
        <f t="shared" si="160"/>
        <v>390.63655007420175</v>
      </c>
      <c r="E2109" s="11">
        <f t="shared" si="161"/>
        <v>217.69927134102207</v>
      </c>
      <c r="F2109" s="11">
        <f t="shared" si="162"/>
        <v>250.08258490683642</v>
      </c>
      <c r="G2109" s="11">
        <f t="shared" si="163"/>
        <v>368.7060216672723</v>
      </c>
      <c r="H2109" s="11">
        <f t="shared" si="164"/>
        <v>342.69282560960232</v>
      </c>
      <c r="I2109">
        <v>160.9</v>
      </c>
      <c r="J2109">
        <v>23</v>
      </c>
      <c r="K2109">
        <v>764</v>
      </c>
      <c r="L2109">
        <v>7</v>
      </c>
    </row>
    <row r="2110" spans="1:12">
      <c r="A2110" t="s">
        <v>23</v>
      </c>
      <c r="B2110" s="1">
        <v>43943</v>
      </c>
      <c r="C2110">
        <v>212</v>
      </c>
      <c r="D2110" s="11">
        <f t="shared" si="160"/>
        <v>382.09851751931802</v>
      </c>
      <c r="E2110" s="11">
        <f t="shared" si="161"/>
        <v>212.94107995946533</v>
      </c>
      <c r="F2110" s="11">
        <f t="shared" si="162"/>
        <v>244.61660060265785</v>
      </c>
      <c r="G2110" s="11">
        <f t="shared" si="163"/>
        <v>360.64731846712658</v>
      </c>
      <c r="H2110" s="11">
        <f t="shared" si="164"/>
        <v>335.20268547595606</v>
      </c>
      <c r="I2110">
        <v>155.70000000000002</v>
      </c>
      <c r="J2110">
        <v>28</v>
      </c>
      <c r="K2110">
        <v>741</v>
      </c>
      <c r="L2110">
        <v>9</v>
      </c>
    </row>
    <row r="2111" spans="1:12">
      <c r="A2111" t="s">
        <v>23</v>
      </c>
      <c r="B2111" s="1">
        <v>43942</v>
      </c>
      <c r="C2111">
        <v>203</v>
      </c>
      <c r="D2111" s="11">
        <f t="shared" si="160"/>
        <v>371.27505200782394</v>
      </c>
      <c r="E2111" s="11">
        <f t="shared" si="161"/>
        <v>206.90923128890606</v>
      </c>
      <c r="F2111" s="11">
        <f t="shared" si="162"/>
        <v>237.68749928776484</v>
      </c>
      <c r="G2111" s="11">
        <f t="shared" si="163"/>
        <v>350.43148764269949</v>
      </c>
      <c r="H2111" s="11">
        <f t="shared" si="164"/>
        <v>325.7076088418894</v>
      </c>
      <c r="I2111">
        <v>149.1</v>
      </c>
      <c r="J2111">
        <v>34</v>
      </c>
      <c r="K2111">
        <v>713</v>
      </c>
      <c r="L2111">
        <v>9</v>
      </c>
    </row>
    <row r="2112" spans="1:12">
      <c r="A2112" t="s">
        <v>23</v>
      </c>
      <c r="B2112" s="1">
        <v>43941</v>
      </c>
      <c r="C2112">
        <v>194</v>
      </c>
      <c r="D2112" s="11">
        <f t="shared" si="160"/>
        <v>360.36534374325026</v>
      </c>
      <c r="E2112" s="11">
        <f t="shared" si="161"/>
        <v>200.82932007913911</v>
      </c>
      <c r="F2112" s="11">
        <f t="shared" si="162"/>
        <v>230.70318601020332</v>
      </c>
      <c r="G2112" s="11">
        <f t="shared" si="163"/>
        <v>340.13425577584661</v>
      </c>
      <c r="H2112" s="11">
        <f t="shared" si="164"/>
        <v>316.13687422667476</v>
      </c>
      <c r="I2112">
        <v>142.5</v>
      </c>
      <c r="J2112">
        <v>43</v>
      </c>
      <c r="K2112">
        <v>679</v>
      </c>
      <c r="L2112">
        <v>10</v>
      </c>
    </row>
    <row r="2113" spans="1:12">
      <c r="A2113" t="s">
        <v>23</v>
      </c>
      <c r="B2113" s="1">
        <v>43940</v>
      </c>
      <c r="C2113">
        <v>184</v>
      </c>
      <c r="D2113" s="11">
        <f t="shared" si="160"/>
        <v>348.50696519480061</v>
      </c>
      <c r="E2113" s="11">
        <f t="shared" si="161"/>
        <v>194.22072093808811</v>
      </c>
      <c r="F2113" s="11">
        <f t="shared" si="162"/>
        <v>223.11154114328866</v>
      </c>
      <c r="G2113" s="11">
        <f t="shared" si="163"/>
        <v>328.94161244231094</v>
      </c>
      <c r="H2113" s="11">
        <f t="shared" si="164"/>
        <v>305.73390181883275</v>
      </c>
      <c r="I2113">
        <v>135.20000000000002</v>
      </c>
      <c r="J2113">
        <v>21</v>
      </c>
      <c r="K2113">
        <v>636</v>
      </c>
      <c r="L2113">
        <v>6</v>
      </c>
    </row>
    <row r="2114" spans="1:12">
      <c r="A2114" t="s">
        <v>23</v>
      </c>
      <c r="B2114" s="1">
        <v>43939</v>
      </c>
      <c r="C2114">
        <v>178</v>
      </c>
      <c r="D2114" s="11">
        <f t="shared" ref="D2114:D2179" si="165">SUMIFS(CasesHB,HB,"Wales",SpecDate,B2114)*SUMIFS(Pop,Area,A2114)</f>
        <v>340.8313601707132</v>
      </c>
      <c r="E2114" s="11">
        <f t="shared" ref="E2114:E2179" si="166">SUMIFS(CasesHB,HB,"Wales",SpecDate,B2114)*SUMIFS(AreaKm2,Area,A2114)</f>
        <v>189.94315494860783</v>
      </c>
      <c r="F2114" s="11">
        <f t="shared" ref="F2114:F2179" si="167">SUMIFS(CasesHB,HB,"Wales",SpecDate,B2114)*SUMIFS(PopKm2,Area,A2114)</f>
        <v>218.19767646579481</v>
      </c>
      <c r="G2114" s="11">
        <f t="shared" ref="G2114:G2179" si="168">SUMIFS(CasesHB,HB,"Wales",SpecDate,B2114)*SUMIFS(PopKm2SRT,Area,A2114)</f>
        <v>321.69691966642239</v>
      </c>
      <c r="H2114" s="11">
        <f t="shared" ref="H2114:H2179" si="169">SUMIFS(CasesHB,HB,"Wales",SpecDate,B2114)*SUMIFS(PopSRTKm2,Area,A2114)</f>
        <v>299.00034149666595</v>
      </c>
      <c r="I2114">
        <v>130.80000000000001</v>
      </c>
      <c r="J2114">
        <v>23</v>
      </c>
      <c r="K2114">
        <v>615</v>
      </c>
      <c r="L2114">
        <v>5</v>
      </c>
    </row>
    <row r="2115" spans="1:12">
      <c r="A2115" t="s">
        <v>23</v>
      </c>
      <c r="B2115" s="1">
        <v>43938</v>
      </c>
      <c r="C2115">
        <v>173</v>
      </c>
      <c r="D2115" s="11">
        <f t="shared" si="165"/>
        <v>330.35286567153764</v>
      </c>
      <c r="E2115" s="11">
        <f t="shared" si="166"/>
        <v>184.10355643487912</v>
      </c>
      <c r="F2115" s="11">
        <f t="shared" si="167"/>
        <v>211.48942300157566</v>
      </c>
      <c r="G2115" s="11">
        <f t="shared" si="168"/>
        <v>311.80669301169809</v>
      </c>
      <c r="H2115" s="11">
        <f t="shared" si="169"/>
        <v>289.807896787191</v>
      </c>
      <c r="I2115">
        <v>127.10000000000001</v>
      </c>
      <c r="J2115">
        <v>45</v>
      </c>
      <c r="K2115">
        <v>592</v>
      </c>
      <c r="L2115">
        <v>13</v>
      </c>
    </row>
    <row r="2116" spans="1:12">
      <c r="A2116" t="s">
        <v>23</v>
      </c>
      <c r="B2116" s="1">
        <v>43937</v>
      </c>
      <c r="C2116">
        <v>160</v>
      </c>
      <c r="D2116" s="11">
        <f t="shared" si="165"/>
        <v>316.46778242571662</v>
      </c>
      <c r="E2116" s="11">
        <f t="shared" si="166"/>
        <v>176.36548762244848</v>
      </c>
      <c r="F2116" s="11">
        <f t="shared" si="167"/>
        <v>202.60029701195194</v>
      </c>
      <c r="G2116" s="11">
        <f t="shared" si="168"/>
        <v>298.70112518115815</v>
      </c>
      <c r="H2116" s="11">
        <f t="shared" si="169"/>
        <v>277.62696182237238</v>
      </c>
      <c r="I2116">
        <v>117.5</v>
      </c>
      <c r="J2116">
        <v>31</v>
      </c>
      <c r="K2116">
        <v>547</v>
      </c>
      <c r="L2116">
        <v>19</v>
      </c>
    </row>
    <row r="2117" spans="1:12">
      <c r="A2117" t="s">
        <v>23</v>
      </c>
      <c r="B2117" s="1">
        <v>43936</v>
      </c>
      <c r="C2117">
        <v>141</v>
      </c>
      <c r="D2117" s="11">
        <f t="shared" si="165"/>
        <v>300.9872082479223</v>
      </c>
      <c r="E2117" s="11">
        <f t="shared" si="166"/>
        <v>167.73826183467645</v>
      </c>
      <c r="F2117" s="11">
        <f t="shared" si="167"/>
        <v>192.68974971296151</v>
      </c>
      <c r="G2117" s="11">
        <f t="shared" si="168"/>
        <v>284.08963806574246</v>
      </c>
      <c r="H2117" s="11">
        <f t="shared" si="169"/>
        <v>264.04635420631683</v>
      </c>
      <c r="I2117">
        <v>103.60000000000001</v>
      </c>
      <c r="J2117">
        <v>28</v>
      </c>
      <c r="K2117">
        <v>516</v>
      </c>
      <c r="L2117">
        <v>14</v>
      </c>
    </row>
    <row r="2118" spans="1:12">
      <c r="A2118" t="s">
        <v>23</v>
      </c>
      <c r="B2118" s="1">
        <v>43935</v>
      </c>
      <c r="C2118">
        <v>127</v>
      </c>
      <c r="D2118" s="11">
        <f t="shared" si="165"/>
        <v>285.67911957628729</v>
      </c>
      <c r="E2118" s="11">
        <f t="shared" si="166"/>
        <v>159.20716112531969</v>
      </c>
      <c r="F2118" s="11">
        <f t="shared" si="167"/>
        <v>182.88962633930802</v>
      </c>
      <c r="G2118" s="11">
        <f t="shared" si="168"/>
        <v>269.6409530351782</v>
      </c>
      <c r="H2118" s="11">
        <f t="shared" si="169"/>
        <v>250.61706255255714</v>
      </c>
      <c r="I2118">
        <v>93.300000000000011</v>
      </c>
      <c r="J2118">
        <v>32</v>
      </c>
      <c r="K2118">
        <v>488</v>
      </c>
      <c r="L2118">
        <v>12</v>
      </c>
    </row>
    <row r="2119" spans="1:12">
      <c r="A2119" t="s">
        <v>23</v>
      </c>
      <c r="B2119" s="1">
        <v>43934</v>
      </c>
      <c r="C2119">
        <v>115</v>
      </c>
      <c r="D2119" s="11">
        <f t="shared" si="165"/>
        <v>272.31149284894406</v>
      </c>
      <c r="E2119" s="11">
        <f t="shared" si="166"/>
        <v>151.75746754813491</v>
      </c>
      <c r="F2119" s="11">
        <f t="shared" si="167"/>
        <v>174.33177212569512</v>
      </c>
      <c r="G2119" s="11">
        <f t="shared" si="168"/>
        <v>257.02379145919247</v>
      </c>
      <c r="H2119" s="11">
        <f t="shared" si="169"/>
        <v>238.89007547462617</v>
      </c>
      <c r="I2119">
        <v>84.5</v>
      </c>
      <c r="J2119">
        <v>12</v>
      </c>
      <c r="K2119">
        <v>456</v>
      </c>
      <c r="L2119">
        <v>6</v>
      </c>
    </row>
    <row r="2120" spans="1:12">
      <c r="A2120" t="s">
        <v>23</v>
      </c>
      <c r="B2120" s="1">
        <v>43933</v>
      </c>
      <c r="C2120">
        <v>109</v>
      </c>
      <c r="D2120" s="11">
        <f t="shared" si="165"/>
        <v>260.79808531281293</v>
      </c>
      <c r="E2120" s="11">
        <f t="shared" si="166"/>
        <v>145.34111856391451</v>
      </c>
      <c r="F2120" s="11">
        <f t="shared" si="167"/>
        <v>166.96097510945432</v>
      </c>
      <c r="G2120" s="11">
        <f t="shared" si="168"/>
        <v>246.15675229535964</v>
      </c>
      <c r="H2120" s="11">
        <f t="shared" si="169"/>
        <v>228.78973499137595</v>
      </c>
      <c r="I2120">
        <v>80.100000000000009</v>
      </c>
      <c r="J2120">
        <v>15</v>
      </c>
      <c r="K2120">
        <v>444</v>
      </c>
      <c r="L2120">
        <v>7</v>
      </c>
    </row>
    <row r="2121" spans="1:12">
      <c r="A2121" t="s">
        <v>23</v>
      </c>
      <c r="B2121" s="1">
        <v>43932</v>
      </c>
      <c r="C2121">
        <v>102</v>
      </c>
      <c r="D2121" s="11">
        <f t="shared" si="165"/>
        <v>250.3195908136374</v>
      </c>
      <c r="E2121" s="11">
        <f t="shared" si="166"/>
        <v>139.50152005018577</v>
      </c>
      <c r="F2121" s="11">
        <f t="shared" si="167"/>
        <v>160.25272164523517</v>
      </c>
      <c r="G2121" s="11">
        <f t="shared" si="168"/>
        <v>236.26652564063536</v>
      </c>
      <c r="H2121" s="11">
        <f t="shared" si="169"/>
        <v>219.59729028190102</v>
      </c>
      <c r="I2121">
        <v>74.900000000000006</v>
      </c>
      <c r="J2121">
        <v>19</v>
      </c>
      <c r="K2121">
        <v>429</v>
      </c>
      <c r="L2121">
        <v>5</v>
      </c>
    </row>
    <row r="2122" spans="1:12">
      <c r="A2122" t="s">
        <v>23</v>
      </c>
      <c r="B2122" s="1">
        <v>43931</v>
      </c>
      <c r="C2122">
        <v>97</v>
      </c>
      <c r="D2122" s="11">
        <f t="shared" si="165"/>
        <v>239.79797493792208</v>
      </c>
      <c r="E2122" s="11">
        <f t="shared" si="166"/>
        <v>133.63789026685325</v>
      </c>
      <c r="F2122" s="11">
        <f t="shared" si="167"/>
        <v>153.51686219968178</v>
      </c>
      <c r="G2122" s="11">
        <f t="shared" si="168"/>
        <v>226.33559846469822</v>
      </c>
      <c r="H2122" s="11">
        <f t="shared" si="169"/>
        <v>210.36701658185214</v>
      </c>
      <c r="I2122">
        <v>71.3</v>
      </c>
      <c r="J2122">
        <v>19</v>
      </c>
      <c r="K2122">
        <v>410</v>
      </c>
      <c r="L2122">
        <v>6</v>
      </c>
    </row>
    <row r="2123" spans="1:12">
      <c r="A2123" t="s">
        <v>23</v>
      </c>
      <c r="B2123" s="1">
        <v>43930</v>
      </c>
      <c r="C2123">
        <v>91</v>
      </c>
      <c r="D2123" s="11">
        <f t="shared" si="165"/>
        <v>226.86156197597697</v>
      </c>
      <c r="E2123" s="11">
        <f t="shared" si="166"/>
        <v>126.4285093857067</v>
      </c>
      <c r="F2123" s="11">
        <f t="shared" si="167"/>
        <v>145.23506779941124</v>
      </c>
      <c r="G2123" s="11">
        <f t="shared" si="168"/>
        <v>214.1254421008411</v>
      </c>
      <c r="H2123" s="11">
        <f t="shared" si="169"/>
        <v>199.01831940966085</v>
      </c>
      <c r="I2123">
        <v>66.8</v>
      </c>
      <c r="J2123">
        <v>28</v>
      </c>
      <c r="K2123">
        <v>391</v>
      </c>
      <c r="L2123">
        <v>9</v>
      </c>
    </row>
    <row r="2124" spans="1:12">
      <c r="A2124" t="s">
        <v>23</v>
      </c>
      <c r="B2124" s="1">
        <v>43929</v>
      </c>
      <c r="C2124">
        <v>82</v>
      </c>
      <c r="D2124" s="11">
        <f t="shared" si="165"/>
        <v>210.04422512544838</v>
      </c>
      <c r="E2124" s="11">
        <f t="shared" si="166"/>
        <v>117.05631424021618</v>
      </c>
      <c r="F2124" s="11">
        <f t="shared" si="167"/>
        <v>134.46873507905951</v>
      </c>
      <c r="G2124" s="11">
        <f t="shared" si="168"/>
        <v>198.25223882782686</v>
      </c>
      <c r="H2124" s="11">
        <f t="shared" si="169"/>
        <v>184.2650130858122</v>
      </c>
      <c r="I2124">
        <v>60.2</v>
      </c>
      <c r="J2124">
        <v>19</v>
      </c>
      <c r="K2124">
        <v>363</v>
      </c>
      <c r="L2124">
        <v>8</v>
      </c>
    </row>
    <row r="2125" spans="1:12">
      <c r="A2125" t="s">
        <v>23</v>
      </c>
      <c r="B2125" s="1">
        <v>43928</v>
      </c>
      <c r="C2125">
        <v>74</v>
      </c>
      <c r="D2125" s="11">
        <f t="shared" si="165"/>
        <v>193.52873791069848</v>
      </c>
      <c r="E2125" s="11">
        <f t="shared" si="166"/>
        <v>107.85233798195242</v>
      </c>
      <c r="F2125" s="11">
        <f t="shared" si="167"/>
        <v>123.89564422804746</v>
      </c>
      <c r="G2125" s="11">
        <f t="shared" si="168"/>
        <v>182.66393920330259</v>
      </c>
      <c r="H2125" s="11">
        <f t="shared" si="169"/>
        <v>169.77650969598136</v>
      </c>
      <c r="I2125">
        <v>54.400000000000006</v>
      </c>
      <c r="J2125">
        <v>28</v>
      </c>
      <c r="K2125">
        <v>344</v>
      </c>
      <c r="L2125">
        <v>10</v>
      </c>
    </row>
    <row r="2126" spans="1:12">
      <c r="A2126" t="s">
        <v>23</v>
      </c>
      <c r="B2126" s="1">
        <v>43927</v>
      </c>
      <c r="C2126">
        <v>64</v>
      </c>
      <c r="D2126" s="11">
        <f t="shared" si="165"/>
        <v>177.31510033172731</v>
      </c>
      <c r="E2126" s="11">
        <f t="shared" si="166"/>
        <v>98.816580610915409</v>
      </c>
      <c r="F2126" s="11">
        <f t="shared" si="167"/>
        <v>113.51579524637503</v>
      </c>
      <c r="G2126" s="11">
        <f t="shared" si="168"/>
        <v>167.36054322726832</v>
      </c>
      <c r="H2126" s="11">
        <f t="shared" si="169"/>
        <v>155.5528092401683</v>
      </c>
      <c r="I2126">
        <v>47</v>
      </c>
      <c r="J2126">
        <v>13</v>
      </c>
      <c r="K2126">
        <v>316</v>
      </c>
      <c r="L2126">
        <v>3</v>
      </c>
    </row>
    <row r="2127" spans="1:12">
      <c r="A2127" t="s">
        <v>23</v>
      </c>
      <c r="B2127" s="1">
        <v>43926</v>
      </c>
      <c r="C2127">
        <v>61</v>
      </c>
      <c r="D2127" s="11">
        <f t="shared" si="165"/>
        <v>160.97209862313667</v>
      </c>
      <c r="E2127" s="11">
        <f t="shared" si="166"/>
        <v>89.708729431066928</v>
      </c>
      <c r="F2127" s="11">
        <f t="shared" si="167"/>
        <v>103.0531283206999</v>
      </c>
      <c r="G2127" s="11">
        <f t="shared" si="168"/>
        <v>151.93504568759548</v>
      </c>
      <c r="H2127" s="11">
        <f t="shared" si="169"/>
        <v>141.21562181263334</v>
      </c>
      <c r="I2127">
        <v>44.800000000000004</v>
      </c>
      <c r="J2127">
        <v>10</v>
      </c>
      <c r="K2127">
        <v>303</v>
      </c>
      <c r="L2127">
        <v>4</v>
      </c>
    </row>
    <row r="2128" spans="1:12">
      <c r="A2128" t="s">
        <v>23</v>
      </c>
      <c r="B2128" s="1">
        <v>43925</v>
      </c>
      <c r="C2128">
        <v>57</v>
      </c>
      <c r="D2128" s="11">
        <f t="shared" si="165"/>
        <v>151.44227440783712</v>
      </c>
      <c r="E2128" s="11">
        <f t="shared" si="166"/>
        <v>84.397818848622308</v>
      </c>
      <c r="F2128" s="11">
        <f t="shared" si="167"/>
        <v>96.952206445833923</v>
      </c>
      <c r="G2128" s="11">
        <f t="shared" si="168"/>
        <v>142.94023049955408</v>
      </c>
      <c r="H2128" s="11">
        <f t="shared" si="169"/>
        <v>132.85541489578577</v>
      </c>
      <c r="I2128">
        <v>41.900000000000006</v>
      </c>
      <c r="J2128">
        <v>28</v>
      </c>
      <c r="K2128">
        <v>293</v>
      </c>
      <c r="L2128">
        <v>6</v>
      </c>
    </row>
    <row r="2129" spans="1:12">
      <c r="A2129" t="s">
        <v>23</v>
      </c>
      <c r="B2129" s="1">
        <v>43924</v>
      </c>
      <c r="C2129">
        <v>51</v>
      </c>
      <c r="D2129" s="11">
        <f t="shared" si="165"/>
        <v>139.32516760014857</v>
      </c>
      <c r="E2129" s="11">
        <f t="shared" si="166"/>
        <v>77.645032089948373</v>
      </c>
      <c r="F2129" s="11">
        <f t="shared" si="167"/>
        <v>89.194925690913848</v>
      </c>
      <c r="G2129" s="11">
        <f t="shared" si="168"/>
        <v>131.50338403874125</v>
      </c>
      <c r="H2129" s="11">
        <f t="shared" si="169"/>
        <v>122.22546854449995</v>
      </c>
      <c r="I2129">
        <v>37.5</v>
      </c>
      <c r="J2129">
        <v>23</v>
      </c>
      <c r="K2129">
        <v>265</v>
      </c>
      <c r="L2129">
        <v>3</v>
      </c>
    </row>
    <row r="2130" spans="1:12">
      <c r="A2130" t="s">
        <v>23</v>
      </c>
      <c r="B2130" s="1">
        <v>43923</v>
      </c>
      <c r="C2130">
        <v>48</v>
      </c>
      <c r="D2130" s="11">
        <f t="shared" si="165"/>
        <v>125.35384160124788</v>
      </c>
      <c r="E2130" s="11">
        <f t="shared" si="166"/>
        <v>69.858900738310098</v>
      </c>
      <c r="F2130" s="11">
        <f t="shared" si="167"/>
        <v>80.250587738621647</v>
      </c>
      <c r="G2130" s="11">
        <f t="shared" si="168"/>
        <v>118.31641516577554</v>
      </c>
      <c r="H2130" s="11">
        <f t="shared" si="169"/>
        <v>109.96887559853339</v>
      </c>
      <c r="I2130">
        <v>35.300000000000004</v>
      </c>
      <c r="J2130">
        <v>17</v>
      </c>
      <c r="K2130">
        <v>242</v>
      </c>
      <c r="L2130">
        <v>6</v>
      </c>
    </row>
    <row r="2131" spans="1:12">
      <c r="A2131" t="s">
        <v>23</v>
      </c>
      <c r="B2131" s="1">
        <v>43922</v>
      </c>
      <c r="C2131">
        <v>42</v>
      </c>
      <c r="D2131" s="11">
        <f t="shared" si="165"/>
        <v>110.99442321348883</v>
      </c>
      <c r="E2131" s="11">
        <f t="shared" si="166"/>
        <v>61.856487960237416</v>
      </c>
      <c r="F2131" s="11">
        <f t="shared" si="167"/>
        <v>71.057795954321335</v>
      </c>
      <c r="G2131" s="11">
        <f t="shared" si="168"/>
        <v>104.76314160189413</v>
      </c>
      <c r="H2131" s="11">
        <f t="shared" si="169"/>
        <v>97.371821737401078</v>
      </c>
      <c r="I2131">
        <v>30.900000000000002</v>
      </c>
      <c r="J2131">
        <v>25</v>
      </c>
      <c r="K2131">
        <v>225</v>
      </c>
      <c r="L2131">
        <v>9</v>
      </c>
    </row>
    <row r="2132" spans="1:12">
      <c r="A2132" t="s">
        <v>23</v>
      </c>
      <c r="B2132" s="1">
        <v>43921</v>
      </c>
      <c r="C2132">
        <v>33</v>
      </c>
      <c r="D2132" s="11">
        <f t="shared" si="165"/>
        <v>97.19558272074741</v>
      </c>
      <c r="E2132" s="11">
        <f t="shared" si="166"/>
        <v>54.166481687014432</v>
      </c>
      <c r="F2132" s="11">
        <f t="shared" si="167"/>
        <v>62.223881927366079</v>
      </c>
      <c r="G2132" s="11">
        <f t="shared" si="168"/>
        <v>91.738974813779862</v>
      </c>
      <c r="H2132" s="11">
        <f t="shared" si="169"/>
        <v>85.266544753730386</v>
      </c>
      <c r="I2132">
        <v>24.200000000000003</v>
      </c>
      <c r="J2132">
        <v>24</v>
      </c>
      <c r="K2132">
        <v>200</v>
      </c>
      <c r="L2132">
        <v>5</v>
      </c>
    </row>
    <row r="2133" spans="1:12">
      <c r="A2133" t="s">
        <v>23</v>
      </c>
      <c r="B2133" s="1">
        <v>43920</v>
      </c>
      <c r="C2133">
        <v>28</v>
      </c>
      <c r="D2133" s="11">
        <f t="shared" si="165"/>
        <v>85.509689678457008</v>
      </c>
      <c r="E2133" s="11">
        <f t="shared" si="166"/>
        <v>47.654007624378707</v>
      </c>
      <c r="F2133" s="11">
        <f t="shared" si="167"/>
        <v>54.742660985788348</v>
      </c>
      <c r="G2133" s="11">
        <f t="shared" si="168"/>
        <v>80.709133565095598</v>
      </c>
      <c r="H2133" s="11">
        <f t="shared" si="169"/>
        <v>75.014888308184283</v>
      </c>
      <c r="I2133">
        <v>20.6</v>
      </c>
      <c r="J2133">
        <v>25</v>
      </c>
      <c r="K2133">
        <v>176</v>
      </c>
      <c r="L2133">
        <v>3</v>
      </c>
    </row>
    <row r="2134" spans="1:12">
      <c r="A2134" t="s">
        <v>23</v>
      </c>
      <c r="B2134" s="1">
        <v>43919</v>
      </c>
      <c r="C2134">
        <v>25</v>
      </c>
      <c r="D2134" s="11">
        <f t="shared" si="165"/>
        <v>71.107149914158157</v>
      </c>
      <c r="E2134" s="11">
        <f t="shared" si="166"/>
        <v>39.627563576702215</v>
      </c>
      <c r="F2134" s="11">
        <f t="shared" si="167"/>
        <v>45.522263220153796</v>
      </c>
      <c r="G2134" s="11">
        <f t="shared" si="168"/>
        <v>67.115159480001324</v>
      </c>
      <c r="H2134" s="11">
        <f t="shared" si="169"/>
        <v>62.380005456478003</v>
      </c>
      <c r="I2134">
        <v>18.400000000000002</v>
      </c>
      <c r="J2134">
        <v>5</v>
      </c>
      <c r="K2134">
        <v>151</v>
      </c>
      <c r="L2134">
        <v>1</v>
      </c>
    </row>
    <row r="2135" spans="1:12">
      <c r="A2135" t="s">
        <v>23</v>
      </c>
      <c r="B2135" s="1">
        <v>43918</v>
      </c>
      <c r="C2135">
        <v>24</v>
      </c>
      <c r="D2135" s="11">
        <f t="shared" si="165"/>
        <v>64.380215173946709</v>
      </c>
      <c r="E2135" s="11">
        <f t="shared" si="166"/>
        <v>35.878685518506011</v>
      </c>
      <c r="F2135" s="11">
        <f t="shared" si="167"/>
        <v>41.215730132013114</v>
      </c>
      <c r="G2135" s="11">
        <f t="shared" si="168"/>
        <v>60.765878170795624</v>
      </c>
      <c r="H2135" s="11">
        <f t="shared" si="169"/>
        <v>56.478682926938539</v>
      </c>
      <c r="I2135">
        <v>17.600000000000001</v>
      </c>
      <c r="J2135">
        <v>7</v>
      </c>
      <c r="K2135">
        <v>146</v>
      </c>
      <c r="L2135">
        <v>3</v>
      </c>
    </row>
    <row r="2136" spans="1:12">
      <c r="A2136" t="s">
        <v>23</v>
      </c>
      <c r="B2136" s="1">
        <v>43917</v>
      </c>
      <c r="C2136">
        <v>21</v>
      </c>
      <c r="D2136" s="11">
        <f t="shared" si="165"/>
        <v>57.222066668337092</v>
      </c>
      <c r="E2136" s="11">
        <f t="shared" si="166"/>
        <v>31.889494764271582</v>
      </c>
      <c r="F2136" s="11">
        <f t="shared" si="167"/>
        <v>36.633137230530075</v>
      </c>
      <c r="G2136" s="11">
        <f t="shared" si="168"/>
        <v>54.009591649461349</v>
      </c>
      <c r="H2136" s="11">
        <f t="shared" si="169"/>
        <v>50.19907049165937</v>
      </c>
      <c r="I2136">
        <v>15.4</v>
      </c>
      <c r="J2136">
        <v>13</v>
      </c>
      <c r="K2136">
        <v>139</v>
      </c>
      <c r="L2136">
        <v>1</v>
      </c>
    </row>
    <row r="2137" spans="1:12">
      <c r="A2137" t="s">
        <v>23</v>
      </c>
      <c r="B2137" s="1">
        <v>43916</v>
      </c>
      <c r="C2137">
        <v>20</v>
      </c>
      <c r="D2137" s="11">
        <f t="shared" si="165"/>
        <v>49.244612008470959</v>
      </c>
      <c r="E2137" s="11">
        <f t="shared" si="166"/>
        <v>27.443709887564541</v>
      </c>
      <c r="F2137" s="11">
        <f t="shared" si="167"/>
        <v>31.526030683696568</v>
      </c>
      <c r="G2137" s="11">
        <f t="shared" si="168"/>
        <v>46.479995225082789</v>
      </c>
      <c r="H2137" s="11">
        <f t="shared" si="169"/>
        <v>43.200707235474759</v>
      </c>
      <c r="I2137">
        <v>14.700000000000001</v>
      </c>
      <c r="J2137">
        <v>17</v>
      </c>
      <c r="K2137">
        <v>126</v>
      </c>
      <c r="L2137">
        <v>3</v>
      </c>
    </row>
    <row r="2138" spans="1:12">
      <c r="A2138" t="s">
        <v>23</v>
      </c>
      <c r="B2138" s="1">
        <v>43915</v>
      </c>
      <c r="C2138">
        <v>17</v>
      </c>
      <c r="D2138" s="11">
        <f t="shared" si="165"/>
        <v>41.741492490542811</v>
      </c>
      <c r="E2138" s="11">
        <f t="shared" si="166"/>
        <v>23.262268976499541</v>
      </c>
      <c r="F2138" s="11">
        <f t="shared" si="167"/>
        <v>26.722589931539648</v>
      </c>
      <c r="G2138" s="11">
        <f t="shared" si="168"/>
        <v>39.398104534045657</v>
      </c>
      <c r="H2138" s="11">
        <f t="shared" si="169"/>
        <v>36.618462875603825</v>
      </c>
      <c r="I2138">
        <v>12.5</v>
      </c>
      <c r="J2138">
        <v>11</v>
      </c>
      <c r="K2138">
        <v>109</v>
      </c>
      <c r="L2138">
        <v>5</v>
      </c>
    </row>
    <row r="2139" spans="1:12">
      <c r="A2139" t="s">
        <v>23</v>
      </c>
      <c r="B2139" s="1">
        <v>43914</v>
      </c>
      <c r="C2139">
        <v>12</v>
      </c>
      <c r="D2139" s="11">
        <f t="shared" si="165"/>
        <v>33.850280583756309</v>
      </c>
      <c r="E2139" s="11">
        <f t="shared" si="166"/>
        <v>18.864546639000146</v>
      </c>
      <c r="F2139" s="11">
        <f t="shared" si="167"/>
        <v>21.670695347374611</v>
      </c>
      <c r="G2139" s="11">
        <f t="shared" si="168"/>
        <v>31.949909152092811</v>
      </c>
      <c r="H2139" s="11">
        <f t="shared" si="169"/>
        <v>29.695757600567148</v>
      </c>
      <c r="I2139">
        <v>8.8000000000000007</v>
      </c>
      <c r="J2139">
        <v>23</v>
      </c>
      <c r="K2139">
        <v>98</v>
      </c>
      <c r="L2139">
        <v>5</v>
      </c>
    </row>
    <row r="2140" spans="1:12">
      <c r="A2140" t="s">
        <v>23</v>
      </c>
      <c r="B2140" s="1">
        <v>43913</v>
      </c>
      <c r="C2140">
        <v>7</v>
      </c>
      <c r="D2140" s="11">
        <f t="shared" si="165"/>
        <v>28.028894750881019</v>
      </c>
      <c r="E2140" s="11">
        <f t="shared" si="166"/>
        <v>15.620325242484196</v>
      </c>
      <c r="F2140" s="11">
        <f t="shared" si="167"/>
        <v>17.943887867252862</v>
      </c>
      <c r="G2140" s="11">
        <f t="shared" si="168"/>
        <v>26.455338788357103</v>
      </c>
      <c r="H2140" s="11">
        <f t="shared" si="169"/>
        <v>24.588843873081078</v>
      </c>
      <c r="I2140">
        <v>5.1000000000000005</v>
      </c>
      <c r="J2140">
        <v>10</v>
      </c>
      <c r="K2140">
        <v>75</v>
      </c>
      <c r="L2140">
        <v>0</v>
      </c>
    </row>
    <row r="2141" spans="1:12">
      <c r="A2141" t="s">
        <v>23</v>
      </c>
      <c r="B2141" s="1">
        <v>43912</v>
      </c>
      <c r="C2141">
        <v>7</v>
      </c>
      <c r="D2141" s="11">
        <f t="shared" si="165"/>
        <v>22.423115800704814</v>
      </c>
      <c r="E2141" s="11">
        <f t="shared" si="166"/>
        <v>12.496260193987357</v>
      </c>
      <c r="F2141" s="11">
        <f t="shared" si="167"/>
        <v>14.355110293802289</v>
      </c>
      <c r="G2141" s="11">
        <f t="shared" si="168"/>
        <v>21.164271030685683</v>
      </c>
      <c r="H2141" s="11">
        <f t="shared" si="169"/>
        <v>19.671075098464865</v>
      </c>
      <c r="I2141">
        <v>5.1000000000000005</v>
      </c>
      <c r="J2141">
        <v>5</v>
      </c>
      <c r="K2141">
        <v>65</v>
      </c>
      <c r="L2141">
        <v>2</v>
      </c>
    </row>
    <row r="2142" spans="1:12">
      <c r="A2142" t="s">
        <v>23</v>
      </c>
      <c r="B2142" s="1">
        <v>43911</v>
      </c>
      <c r="C2142">
        <v>5</v>
      </c>
      <c r="D2142" s="11">
        <f t="shared" si="165"/>
        <v>19.145891183678728</v>
      </c>
      <c r="E2142" s="11">
        <f t="shared" si="166"/>
        <v>10.669883704096897</v>
      </c>
      <c r="F2142" s="11">
        <f t="shared" si="167"/>
        <v>12.257055712400417</v>
      </c>
      <c r="G2142" s="11">
        <f t="shared" si="168"/>
        <v>18.071031418508543</v>
      </c>
      <c r="H2142" s="11">
        <f t="shared" si="169"/>
        <v>16.796071814843074</v>
      </c>
      <c r="I2142">
        <v>3.7</v>
      </c>
      <c r="J2142">
        <v>4</v>
      </c>
      <c r="K2142">
        <v>60</v>
      </c>
      <c r="L2142">
        <v>1</v>
      </c>
    </row>
    <row r="2143" spans="1:12">
      <c r="A2143" t="s">
        <v>23</v>
      </c>
      <c r="B2143" s="1">
        <v>43910</v>
      </c>
      <c r="C2143">
        <v>4</v>
      </c>
      <c r="D2143" s="11">
        <f t="shared" si="165"/>
        <v>15.911787943192454</v>
      </c>
      <c r="E2143" s="11">
        <f t="shared" si="166"/>
        <v>8.8675384838102591</v>
      </c>
      <c r="F2143" s="11">
        <f t="shared" si="167"/>
        <v>10.186607112332778</v>
      </c>
      <c r="G2143" s="11">
        <f t="shared" si="168"/>
        <v>15.018492327544264</v>
      </c>
      <c r="H2143" s="11">
        <f t="shared" si="169"/>
        <v>13.95889752179526</v>
      </c>
      <c r="I2143">
        <v>2.9000000000000004</v>
      </c>
      <c r="J2143">
        <v>11</v>
      </c>
      <c r="K2143">
        <v>56</v>
      </c>
      <c r="L2143">
        <v>1</v>
      </c>
    </row>
    <row r="2144" spans="1:12">
      <c r="A2144" t="s">
        <v>23</v>
      </c>
      <c r="B2144" s="1">
        <v>43909</v>
      </c>
      <c r="C2144">
        <v>3</v>
      </c>
      <c r="D2144" s="11">
        <f t="shared" si="165"/>
        <v>12.807048832325634</v>
      </c>
      <c r="E2144" s="11">
        <f t="shared" si="166"/>
        <v>7.137287072335087</v>
      </c>
      <c r="F2144" s="11">
        <f t="shared" si="167"/>
        <v>8.1989764562678467</v>
      </c>
      <c r="G2144" s="11">
        <f t="shared" si="168"/>
        <v>12.088054800218554</v>
      </c>
      <c r="H2144" s="11">
        <f t="shared" si="169"/>
        <v>11.235210200469355</v>
      </c>
      <c r="I2144">
        <v>2.2000000000000002</v>
      </c>
      <c r="J2144">
        <v>13</v>
      </c>
      <c r="K2144">
        <v>45</v>
      </c>
      <c r="L2144">
        <v>1</v>
      </c>
    </row>
    <row r="2145" spans="1:12">
      <c r="A2145" t="s">
        <v>23</v>
      </c>
      <c r="B2145" s="1">
        <v>43908</v>
      </c>
      <c r="C2145">
        <v>2</v>
      </c>
      <c r="D2145" s="11">
        <f t="shared" si="165"/>
        <v>10.219766239936618</v>
      </c>
      <c r="E2145" s="11">
        <f t="shared" si="166"/>
        <v>5.6954108961057761</v>
      </c>
      <c r="F2145" s="11">
        <f t="shared" si="167"/>
        <v>6.5426175762137362</v>
      </c>
      <c r="G2145" s="11">
        <f t="shared" si="168"/>
        <v>9.6460235274471291</v>
      </c>
      <c r="H2145" s="11">
        <f t="shared" si="169"/>
        <v>8.9654707660311015</v>
      </c>
      <c r="I2145">
        <v>1.5</v>
      </c>
      <c r="J2145">
        <v>2</v>
      </c>
      <c r="K2145">
        <v>32</v>
      </c>
      <c r="L2145">
        <v>0</v>
      </c>
    </row>
    <row r="2146" spans="1:12">
      <c r="A2146" t="s">
        <v>23</v>
      </c>
      <c r="B2146" s="1">
        <v>43907</v>
      </c>
      <c r="C2146">
        <v>2</v>
      </c>
      <c r="D2146" s="11">
        <f t="shared" si="165"/>
        <v>8.7105180610430235</v>
      </c>
      <c r="E2146" s="11">
        <f t="shared" si="166"/>
        <v>4.8543164599720114</v>
      </c>
      <c r="F2146" s="11">
        <f t="shared" si="167"/>
        <v>5.5764082295155051</v>
      </c>
      <c r="G2146" s="11">
        <f t="shared" si="168"/>
        <v>8.2215052849971304</v>
      </c>
      <c r="H2146" s="11">
        <f t="shared" si="169"/>
        <v>7.6414560959421198</v>
      </c>
      <c r="I2146">
        <v>1.5</v>
      </c>
      <c r="J2146">
        <v>27</v>
      </c>
      <c r="K2146">
        <v>30</v>
      </c>
      <c r="L2146">
        <v>0</v>
      </c>
    </row>
    <row r="2147" spans="1:12">
      <c r="A2147" t="s">
        <v>23</v>
      </c>
      <c r="B2147" s="1">
        <v>43906</v>
      </c>
      <c r="C2147">
        <v>2</v>
      </c>
      <c r="D2147" s="11">
        <f t="shared" si="165"/>
        <v>7.1150271290697971</v>
      </c>
      <c r="E2147" s="11">
        <f t="shared" si="166"/>
        <v>3.9651594846306035</v>
      </c>
      <c r="F2147" s="11">
        <f t="shared" si="167"/>
        <v>4.5549869201488038</v>
      </c>
      <c r="G2147" s="11">
        <f t="shared" si="168"/>
        <v>6.7155860001214185</v>
      </c>
      <c r="H2147" s="11">
        <f t="shared" si="169"/>
        <v>6.241783444705197</v>
      </c>
      <c r="I2147">
        <v>1.5</v>
      </c>
      <c r="J2147">
        <v>0</v>
      </c>
      <c r="K2147">
        <v>3</v>
      </c>
      <c r="L2147">
        <v>0</v>
      </c>
    </row>
    <row r="2148" spans="1:12">
      <c r="A2148" t="s">
        <v>23</v>
      </c>
      <c r="B2148" s="1">
        <v>43905</v>
      </c>
      <c r="C2148">
        <v>2</v>
      </c>
      <c r="D2148" s="11">
        <f t="shared" si="165"/>
        <v>5.6489003267160207</v>
      </c>
      <c r="E2148" s="11">
        <f t="shared" si="166"/>
        <v>3.1480963181006612</v>
      </c>
      <c r="F2148" s="11">
        <f t="shared" si="167"/>
        <v>3.6163835547848078</v>
      </c>
      <c r="G2148" s="11">
        <f t="shared" si="168"/>
        <v>5.3317682788842777</v>
      </c>
      <c r="H2148" s="11">
        <f t="shared" si="169"/>
        <v>4.9555977651901868</v>
      </c>
      <c r="I2148">
        <v>1.5</v>
      </c>
      <c r="J2148">
        <v>0</v>
      </c>
      <c r="K2148">
        <v>3</v>
      </c>
      <c r="L2148">
        <v>0</v>
      </c>
    </row>
    <row r="2149" spans="1:12">
      <c r="A2149" t="s">
        <v>23</v>
      </c>
      <c r="B2149" s="1">
        <v>43904</v>
      </c>
      <c r="C2149">
        <v>2</v>
      </c>
      <c r="D2149" s="11">
        <f t="shared" si="165"/>
        <v>4.398380407061329</v>
      </c>
      <c r="E2149" s="11">
        <f t="shared" si="166"/>
        <v>2.4511894995898276</v>
      </c>
      <c r="F2149" s="11">
        <f t="shared" si="167"/>
        <v>2.8158100960919876</v>
      </c>
      <c r="G2149" s="11">
        <f t="shared" si="168"/>
        <v>4.1514531637114223</v>
      </c>
      <c r="H2149" s="11">
        <f t="shared" si="169"/>
        <v>3.858557038545031</v>
      </c>
      <c r="I2149">
        <v>1.5</v>
      </c>
      <c r="J2149">
        <v>1</v>
      </c>
      <c r="K2149">
        <v>3</v>
      </c>
      <c r="L2149">
        <v>1</v>
      </c>
    </row>
    <row r="2150" spans="1:12">
      <c r="A2150" t="s">
        <v>23</v>
      </c>
      <c r="B2150" s="1">
        <v>43903</v>
      </c>
      <c r="C2150">
        <v>1</v>
      </c>
      <c r="D2150" s="11">
        <f t="shared" si="165"/>
        <v>3.5790742528048067</v>
      </c>
      <c r="E2150" s="11">
        <f t="shared" si="166"/>
        <v>1.9945953771172127</v>
      </c>
      <c r="F2150" s="11">
        <f t="shared" si="167"/>
        <v>2.2912964507415192</v>
      </c>
      <c r="G2150" s="11">
        <f t="shared" si="168"/>
        <v>3.3781432606671378</v>
      </c>
      <c r="H2150" s="11">
        <f t="shared" si="169"/>
        <v>3.1398062176395838</v>
      </c>
      <c r="I2150">
        <v>0.70000000000000007</v>
      </c>
      <c r="J2150">
        <v>0</v>
      </c>
      <c r="K2150">
        <v>2</v>
      </c>
      <c r="L2150">
        <v>0</v>
      </c>
    </row>
    <row r="2151" spans="1:12">
      <c r="A2151" t="s">
        <v>23</v>
      </c>
      <c r="B2151" s="1">
        <v>43902</v>
      </c>
      <c r="C2151">
        <v>1</v>
      </c>
      <c r="D2151" s="11">
        <f t="shared" si="165"/>
        <v>2.4147970862297492</v>
      </c>
      <c r="E2151" s="11">
        <f t="shared" si="166"/>
        <v>1.345751097814023</v>
      </c>
      <c r="F2151" s="11">
        <f t="shared" si="167"/>
        <v>1.5459349547171697</v>
      </c>
      <c r="G2151" s="11">
        <f t="shared" si="168"/>
        <v>2.2792291879199968</v>
      </c>
      <c r="H2151" s="11">
        <f t="shared" si="169"/>
        <v>2.11842347214237</v>
      </c>
      <c r="I2151">
        <v>0.70000000000000007</v>
      </c>
      <c r="J2151">
        <v>0</v>
      </c>
      <c r="K2151">
        <v>2</v>
      </c>
      <c r="L2151">
        <v>0</v>
      </c>
    </row>
    <row r="2152" spans="1:12">
      <c r="A2152" t="s">
        <v>23</v>
      </c>
      <c r="B2152" s="1">
        <v>43901</v>
      </c>
      <c r="C2152">
        <v>1</v>
      </c>
      <c r="D2152" s="11">
        <f t="shared" si="165"/>
        <v>1.3798840492741424</v>
      </c>
      <c r="E2152" s="11">
        <f t="shared" si="166"/>
        <v>0.7690006273222989</v>
      </c>
      <c r="F2152" s="11">
        <f t="shared" si="167"/>
        <v>0.88339140269552552</v>
      </c>
      <c r="G2152" s="11">
        <f t="shared" si="168"/>
        <v>1.3024166788114266</v>
      </c>
      <c r="H2152" s="11">
        <f t="shared" si="169"/>
        <v>1.2105276983670685</v>
      </c>
      <c r="I2152">
        <v>0.70000000000000007</v>
      </c>
      <c r="J2152">
        <v>1</v>
      </c>
      <c r="K2152">
        <v>2</v>
      </c>
      <c r="L2152">
        <v>1</v>
      </c>
    </row>
    <row r="2153" spans="1:12">
      <c r="A2153" t="s">
        <v>23</v>
      </c>
      <c r="B2153" s="1">
        <v>43900</v>
      </c>
      <c r="C2153">
        <v>0</v>
      </c>
      <c r="D2153" s="11">
        <f t="shared" si="165"/>
        <v>0.77618477771670513</v>
      </c>
      <c r="E2153" s="11">
        <f t="shared" si="166"/>
        <v>0.43256285286879315</v>
      </c>
      <c r="F2153" s="11">
        <f t="shared" si="167"/>
        <v>0.4969076640162331</v>
      </c>
      <c r="G2153" s="11">
        <f t="shared" si="168"/>
        <v>0.73260938183142743</v>
      </c>
      <c r="H2153" s="11">
        <f t="shared" si="169"/>
        <v>0.68092183033147602</v>
      </c>
      <c r="I2153">
        <v>0</v>
      </c>
      <c r="J2153">
        <v>0</v>
      </c>
      <c r="K2153">
        <v>1</v>
      </c>
      <c r="L2153">
        <v>0</v>
      </c>
    </row>
    <row r="2154" spans="1:12">
      <c r="A2154" t="s">
        <v>23</v>
      </c>
      <c r="B2154" s="1">
        <v>43899</v>
      </c>
      <c r="C2154">
        <v>0</v>
      </c>
      <c r="D2154" s="11">
        <f t="shared" si="165"/>
        <v>0.30184963577871865</v>
      </c>
      <c r="E2154" s="11">
        <f t="shared" si="166"/>
        <v>0.16821888722675288</v>
      </c>
      <c r="F2154" s="11">
        <f t="shared" si="167"/>
        <v>0.19324186933964621</v>
      </c>
      <c r="G2154" s="11">
        <f t="shared" si="168"/>
        <v>0.28490364848999961</v>
      </c>
      <c r="H2154" s="11">
        <f t="shared" si="169"/>
        <v>0.26480293401779625</v>
      </c>
      <c r="I2154">
        <v>0</v>
      </c>
      <c r="J2154">
        <v>0</v>
      </c>
      <c r="K2154">
        <v>1</v>
      </c>
      <c r="L2154">
        <v>0</v>
      </c>
    </row>
    <row r="2155" spans="1:12">
      <c r="A2155" t="s">
        <v>23</v>
      </c>
      <c r="B2155" s="1">
        <v>43898</v>
      </c>
      <c r="C2155">
        <v>0</v>
      </c>
      <c r="D2155" s="11">
        <f t="shared" si="165"/>
        <v>0.1724855061592678</v>
      </c>
      <c r="E2155" s="11">
        <f t="shared" si="166"/>
        <v>9.6125078415287363E-2</v>
      </c>
      <c r="F2155" s="11">
        <f t="shared" si="167"/>
        <v>0.11042392533694069</v>
      </c>
      <c r="G2155" s="11">
        <f t="shared" si="168"/>
        <v>0.16280208485142833</v>
      </c>
      <c r="H2155" s="11">
        <f t="shared" si="169"/>
        <v>0.15131596229588357</v>
      </c>
      <c r="I2155">
        <v>0</v>
      </c>
      <c r="J2155">
        <v>0</v>
      </c>
      <c r="K2155">
        <v>1</v>
      </c>
      <c r="L2155">
        <v>0</v>
      </c>
    </row>
    <row r="2156" spans="1:12">
      <c r="A2156" t="s">
        <v>23</v>
      </c>
      <c r="B2156" s="1">
        <v>43897</v>
      </c>
      <c r="C2156">
        <v>0</v>
      </c>
      <c r="D2156" s="11">
        <f t="shared" si="165"/>
        <v>0.1724855061592678</v>
      </c>
      <c r="E2156" s="11">
        <f t="shared" si="166"/>
        <v>9.6125078415287363E-2</v>
      </c>
      <c r="F2156" s="11">
        <f t="shared" si="167"/>
        <v>0.11042392533694069</v>
      </c>
      <c r="G2156" s="11">
        <f t="shared" si="168"/>
        <v>0.16280208485142833</v>
      </c>
      <c r="H2156" s="11">
        <f t="shared" si="169"/>
        <v>0.15131596229588357</v>
      </c>
      <c r="I2156">
        <v>0</v>
      </c>
      <c r="J2156">
        <v>0</v>
      </c>
      <c r="K2156">
        <v>1</v>
      </c>
      <c r="L2156">
        <v>0</v>
      </c>
    </row>
    <row r="2157" spans="1:12">
      <c r="A2157" t="s">
        <v>23</v>
      </c>
      <c r="B2157" s="1">
        <v>43896</v>
      </c>
      <c r="C2157">
        <v>0</v>
      </c>
      <c r="D2157" s="11">
        <f t="shared" si="165"/>
        <v>8.6242753079633902E-2</v>
      </c>
      <c r="E2157" s="11">
        <f t="shared" si="166"/>
        <v>4.8062539207643681E-2</v>
      </c>
      <c r="F2157" s="11">
        <f t="shared" si="167"/>
        <v>5.5211962668470345E-2</v>
      </c>
      <c r="G2157" s="11">
        <f t="shared" si="168"/>
        <v>8.1401042425714165E-2</v>
      </c>
      <c r="H2157" s="11">
        <f t="shared" si="169"/>
        <v>7.5657981147941783E-2</v>
      </c>
      <c r="I2157">
        <v>0</v>
      </c>
      <c r="J2157">
        <v>1</v>
      </c>
      <c r="K2157">
        <v>1</v>
      </c>
      <c r="L2157">
        <v>0</v>
      </c>
    </row>
    <row r="2158" spans="1:12">
      <c r="A2158" t="s">
        <v>23</v>
      </c>
      <c r="B2158" s="1">
        <v>43895</v>
      </c>
      <c r="C2158">
        <v>0</v>
      </c>
      <c r="D2158" s="11">
        <f t="shared" si="165"/>
        <v>8.6242753079633902E-2</v>
      </c>
      <c r="E2158" s="11">
        <f t="shared" si="166"/>
        <v>4.8062539207643681E-2</v>
      </c>
      <c r="F2158" s="11">
        <f t="shared" si="167"/>
        <v>5.5211962668470345E-2</v>
      </c>
      <c r="G2158" s="11">
        <f t="shared" si="168"/>
        <v>8.1401042425714165E-2</v>
      </c>
      <c r="H2158" s="11">
        <f t="shared" si="169"/>
        <v>7.5657981147941783E-2</v>
      </c>
      <c r="I2158">
        <v>0</v>
      </c>
      <c r="J2158">
        <v>0</v>
      </c>
      <c r="K2158">
        <v>0</v>
      </c>
      <c r="L2158">
        <v>0</v>
      </c>
    </row>
    <row r="2159" spans="1:12">
      <c r="A2159" t="s">
        <v>23</v>
      </c>
      <c r="B2159" s="1">
        <v>43894</v>
      </c>
      <c r="C2159">
        <v>0</v>
      </c>
      <c r="D2159" s="11">
        <f t="shared" si="165"/>
        <v>8.6242753079633902E-2</v>
      </c>
      <c r="E2159" s="11">
        <f t="shared" si="166"/>
        <v>4.8062539207643681E-2</v>
      </c>
      <c r="F2159" s="11">
        <f t="shared" si="167"/>
        <v>5.5211962668470345E-2</v>
      </c>
      <c r="G2159" s="11">
        <f t="shared" si="168"/>
        <v>8.1401042425714165E-2</v>
      </c>
      <c r="H2159" s="11">
        <f t="shared" si="169"/>
        <v>7.5657981147941783E-2</v>
      </c>
      <c r="I2159">
        <v>0</v>
      </c>
      <c r="J2159">
        <v>0</v>
      </c>
      <c r="K2159">
        <v>0</v>
      </c>
      <c r="L2159">
        <v>0</v>
      </c>
    </row>
    <row r="2160" spans="1:12">
      <c r="A2160" t="s">
        <v>23</v>
      </c>
      <c r="B2160" s="1">
        <v>43893</v>
      </c>
      <c r="C2160">
        <v>0</v>
      </c>
      <c r="D2160" s="11">
        <f t="shared" si="165"/>
        <v>4.3121376539816951E-2</v>
      </c>
      <c r="E2160" s="11">
        <f t="shared" si="166"/>
        <v>2.4031269603821841E-2</v>
      </c>
      <c r="F2160" s="11">
        <f t="shared" si="167"/>
        <v>2.7605981334235172E-2</v>
      </c>
      <c r="G2160" s="11">
        <f t="shared" si="168"/>
        <v>4.0700521212857083E-2</v>
      </c>
      <c r="H2160" s="11">
        <f t="shared" si="169"/>
        <v>3.7828990573970891E-2</v>
      </c>
      <c r="I2160">
        <v>0</v>
      </c>
      <c r="J2160">
        <v>0</v>
      </c>
      <c r="K2160">
        <v>0</v>
      </c>
      <c r="L2160">
        <v>0</v>
      </c>
    </row>
    <row r="2161" spans="1:12">
      <c r="A2161" t="s">
        <v>23</v>
      </c>
      <c r="B2161" s="1">
        <v>43892</v>
      </c>
      <c r="C2161">
        <v>0</v>
      </c>
      <c r="D2161" s="11">
        <f t="shared" si="165"/>
        <v>4.3121376539816951E-2</v>
      </c>
      <c r="E2161" s="11">
        <f t="shared" si="166"/>
        <v>2.4031269603821841E-2</v>
      </c>
      <c r="F2161" s="11">
        <f t="shared" si="167"/>
        <v>2.7605981334235172E-2</v>
      </c>
      <c r="G2161" s="11">
        <f t="shared" si="168"/>
        <v>4.0700521212857083E-2</v>
      </c>
      <c r="H2161" s="11">
        <f t="shared" si="169"/>
        <v>3.7828990573970891E-2</v>
      </c>
      <c r="I2161">
        <v>0</v>
      </c>
      <c r="J2161">
        <v>0</v>
      </c>
      <c r="K2161">
        <v>0</v>
      </c>
      <c r="L2161">
        <v>0</v>
      </c>
    </row>
    <row r="2162" spans="1:12">
      <c r="A2162" t="s">
        <v>23</v>
      </c>
      <c r="B2162" s="1">
        <v>43891</v>
      </c>
      <c r="C2162">
        <v>0</v>
      </c>
      <c r="D2162" s="11">
        <f t="shared" si="165"/>
        <v>4.3121376539816951E-2</v>
      </c>
      <c r="E2162" s="11">
        <f t="shared" si="166"/>
        <v>2.4031269603821841E-2</v>
      </c>
      <c r="F2162" s="11">
        <f t="shared" si="167"/>
        <v>2.7605981334235172E-2</v>
      </c>
      <c r="G2162" s="11">
        <f t="shared" si="168"/>
        <v>4.0700521212857083E-2</v>
      </c>
      <c r="H2162" s="11">
        <f t="shared" si="169"/>
        <v>3.7828990573970891E-2</v>
      </c>
      <c r="I2162">
        <v>0</v>
      </c>
      <c r="J2162">
        <v>0</v>
      </c>
      <c r="K2162">
        <v>0</v>
      </c>
      <c r="L2162">
        <v>0</v>
      </c>
    </row>
    <row r="2163" spans="1:12">
      <c r="A2163" t="s">
        <v>23</v>
      </c>
      <c r="B2163" s="1">
        <v>43890</v>
      </c>
      <c r="C2163">
        <v>0</v>
      </c>
      <c r="D2163" s="11">
        <f t="shared" si="165"/>
        <v>4.3121376539816951E-2</v>
      </c>
      <c r="E2163" s="11">
        <f t="shared" si="166"/>
        <v>2.4031269603821841E-2</v>
      </c>
      <c r="F2163" s="11">
        <f t="shared" si="167"/>
        <v>2.7605981334235172E-2</v>
      </c>
      <c r="G2163" s="11">
        <f t="shared" si="168"/>
        <v>4.0700521212857083E-2</v>
      </c>
      <c r="H2163" s="11">
        <f t="shared" si="169"/>
        <v>3.7828990573970891E-2</v>
      </c>
      <c r="I2163">
        <v>0</v>
      </c>
      <c r="J2163">
        <v>0</v>
      </c>
      <c r="K2163">
        <v>0</v>
      </c>
      <c r="L2163">
        <v>0</v>
      </c>
    </row>
    <row r="2164" spans="1:12">
      <c r="A2164" t="s">
        <v>23</v>
      </c>
      <c r="B2164" s="1">
        <v>43889</v>
      </c>
      <c r="C2164">
        <v>0</v>
      </c>
      <c r="D2164" s="11">
        <f t="shared" si="165"/>
        <v>4.3121376539816951E-2</v>
      </c>
      <c r="E2164" s="11">
        <f t="shared" si="166"/>
        <v>2.4031269603821841E-2</v>
      </c>
      <c r="F2164" s="11">
        <f t="shared" si="167"/>
        <v>2.7605981334235172E-2</v>
      </c>
      <c r="G2164" s="11">
        <f t="shared" si="168"/>
        <v>4.0700521212857083E-2</v>
      </c>
      <c r="H2164" s="11">
        <f t="shared" si="169"/>
        <v>3.7828990573970891E-2</v>
      </c>
      <c r="I2164">
        <v>0</v>
      </c>
      <c r="J2164">
        <v>0</v>
      </c>
      <c r="K2164">
        <v>0</v>
      </c>
      <c r="L2164">
        <v>0</v>
      </c>
    </row>
    <row r="2165" spans="1:12">
      <c r="A2165" t="s">
        <v>23</v>
      </c>
      <c r="B2165" s="1">
        <v>43888</v>
      </c>
      <c r="C2165">
        <v>0</v>
      </c>
      <c r="D2165" s="11">
        <f t="shared" si="165"/>
        <v>4.3121376539816951E-2</v>
      </c>
      <c r="E2165" s="11">
        <f t="shared" si="166"/>
        <v>2.4031269603821841E-2</v>
      </c>
      <c r="F2165" s="11">
        <f t="shared" si="167"/>
        <v>2.7605981334235172E-2</v>
      </c>
      <c r="G2165" s="11">
        <f t="shared" si="168"/>
        <v>4.0700521212857083E-2</v>
      </c>
      <c r="H2165" s="11">
        <f t="shared" si="169"/>
        <v>3.7828990573970891E-2</v>
      </c>
      <c r="I2165">
        <v>0</v>
      </c>
      <c r="J2165">
        <v>0</v>
      </c>
      <c r="K2165">
        <v>0</v>
      </c>
      <c r="L2165">
        <v>0</v>
      </c>
    </row>
    <row r="2166" spans="1:12">
      <c r="A2166" t="s">
        <v>23</v>
      </c>
      <c r="B2166" s="1">
        <v>43887</v>
      </c>
      <c r="C2166">
        <v>0</v>
      </c>
      <c r="D2166" s="11">
        <f t="shared" si="165"/>
        <v>0</v>
      </c>
      <c r="E2166" s="11">
        <f t="shared" si="166"/>
        <v>0</v>
      </c>
      <c r="F2166" s="11">
        <f t="shared" si="167"/>
        <v>0</v>
      </c>
      <c r="G2166" s="11">
        <f t="shared" si="168"/>
        <v>0</v>
      </c>
      <c r="H2166" s="11">
        <f t="shared" si="169"/>
        <v>0</v>
      </c>
      <c r="I2166">
        <v>0</v>
      </c>
      <c r="J2166">
        <v>0</v>
      </c>
      <c r="K2166">
        <v>0</v>
      </c>
      <c r="L2166">
        <v>0</v>
      </c>
    </row>
    <row r="2167" spans="1:12">
      <c r="A2167" t="s">
        <v>23</v>
      </c>
      <c r="B2167" s="1">
        <v>43886</v>
      </c>
      <c r="C2167">
        <v>0</v>
      </c>
      <c r="D2167" s="11">
        <f t="shared" si="165"/>
        <v>0</v>
      </c>
      <c r="E2167" s="11">
        <f t="shared" si="166"/>
        <v>0</v>
      </c>
      <c r="F2167" s="11">
        <f t="shared" si="167"/>
        <v>0</v>
      </c>
      <c r="G2167" s="11">
        <f t="shared" si="168"/>
        <v>0</v>
      </c>
      <c r="H2167" s="11">
        <f t="shared" si="169"/>
        <v>0</v>
      </c>
      <c r="I2167">
        <v>0</v>
      </c>
      <c r="J2167">
        <v>0</v>
      </c>
      <c r="K2167">
        <v>0</v>
      </c>
      <c r="L2167">
        <v>0</v>
      </c>
    </row>
    <row r="2168" spans="1:12">
      <c r="A2168" t="s">
        <v>23</v>
      </c>
      <c r="B2168" s="1">
        <v>43885</v>
      </c>
      <c r="C2168">
        <v>0</v>
      </c>
      <c r="D2168" s="11">
        <f t="shared" si="165"/>
        <v>0</v>
      </c>
      <c r="E2168" s="11">
        <f t="shared" si="166"/>
        <v>0</v>
      </c>
      <c r="F2168" s="11">
        <f t="shared" si="167"/>
        <v>0</v>
      </c>
      <c r="G2168" s="11">
        <f t="shared" si="168"/>
        <v>0</v>
      </c>
      <c r="H2168" s="11">
        <f t="shared" si="169"/>
        <v>0</v>
      </c>
      <c r="I2168">
        <v>0</v>
      </c>
      <c r="J2168">
        <v>0</v>
      </c>
      <c r="K2168">
        <v>0</v>
      </c>
      <c r="L2168">
        <v>0</v>
      </c>
    </row>
    <row r="2169" spans="1:12">
      <c r="A2169" t="s">
        <v>23</v>
      </c>
      <c r="B2169" s="1">
        <v>43884</v>
      </c>
      <c r="C2169">
        <v>0</v>
      </c>
      <c r="D2169" s="11">
        <f t="shared" si="165"/>
        <v>0</v>
      </c>
      <c r="E2169" s="11">
        <f t="shared" si="166"/>
        <v>0</v>
      </c>
      <c r="F2169" s="11">
        <f t="shared" si="167"/>
        <v>0</v>
      </c>
      <c r="G2169" s="11">
        <f t="shared" si="168"/>
        <v>0</v>
      </c>
      <c r="H2169" s="11">
        <f t="shared" si="169"/>
        <v>0</v>
      </c>
      <c r="I2169">
        <v>0</v>
      </c>
      <c r="J2169">
        <v>0</v>
      </c>
      <c r="K2169">
        <v>0</v>
      </c>
      <c r="L2169">
        <v>0</v>
      </c>
    </row>
    <row r="2170" spans="1:12">
      <c r="A2170" t="s">
        <v>23</v>
      </c>
      <c r="B2170" s="1">
        <v>43883</v>
      </c>
      <c r="C2170">
        <v>0</v>
      </c>
      <c r="D2170" s="11">
        <f t="shared" si="165"/>
        <v>0</v>
      </c>
      <c r="E2170" s="11">
        <f t="shared" si="166"/>
        <v>0</v>
      </c>
      <c r="F2170" s="11">
        <f t="shared" si="167"/>
        <v>0</v>
      </c>
      <c r="G2170" s="11">
        <f t="shared" si="168"/>
        <v>0</v>
      </c>
      <c r="H2170" s="11">
        <f t="shared" si="169"/>
        <v>0</v>
      </c>
      <c r="I2170">
        <v>0</v>
      </c>
      <c r="J2170">
        <v>0</v>
      </c>
      <c r="K2170">
        <v>0</v>
      </c>
      <c r="L2170">
        <v>0</v>
      </c>
    </row>
    <row r="2171" spans="1:12">
      <c r="A2171" t="s">
        <v>23</v>
      </c>
      <c r="B2171" s="1">
        <v>43882</v>
      </c>
      <c r="C2171">
        <v>0</v>
      </c>
      <c r="D2171" s="11">
        <f t="shared" si="165"/>
        <v>0</v>
      </c>
      <c r="E2171" s="11">
        <f t="shared" si="166"/>
        <v>0</v>
      </c>
      <c r="F2171" s="11">
        <f t="shared" si="167"/>
        <v>0</v>
      </c>
      <c r="G2171" s="11">
        <f t="shared" si="168"/>
        <v>0</v>
      </c>
      <c r="H2171" s="11">
        <f t="shared" si="169"/>
        <v>0</v>
      </c>
      <c r="I2171">
        <v>0</v>
      </c>
      <c r="J2171">
        <v>0</v>
      </c>
      <c r="K2171">
        <v>0</v>
      </c>
      <c r="L2171">
        <v>0</v>
      </c>
    </row>
    <row r="2172" spans="1:12">
      <c r="A2172" t="s">
        <v>23</v>
      </c>
      <c r="B2172" s="1">
        <v>43881</v>
      </c>
      <c r="C2172">
        <v>0</v>
      </c>
      <c r="D2172" s="11">
        <f t="shared" si="165"/>
        <v>0</v>
      </c>
      <c r="E2172" s="11">
        <f t="shared" si="166"/>
        <v>0</v>
      </c>
      <c r="F2172" s="11">
        <f t="shared" si="167"/>
        <v>0</v>
      </c>
      <c r="G2172" s="11">
        <f t="shared" si="168"/>
        <v>0</v>
      </c>
      <c r="H2172" s="11">
        <f t="shared" si="169"/>
        <v>0</v>
      </c>
      <c r="I2172">
        <v>0</v>
      </c>
      <c r="J2172">
        <v>0</v>
      </c>
      <c r="K2172">
        <v>0</v>
      </c>
      <c r="L2172">
        <v>0</v>
      </c>
    </row>
    <row r="2173" spans="1:12">
      <c r="A2173" t="s">
        <v>23</v>
      </c>
      <c r="B2173" s="1">
        <v>43880</v>
      </c>
      <c r="C2173">
        <v>0</v>
      </c>
      <c r="D2173" s="11">
        <f t="shared" si="165"/>
        <v>0</v>
      </c>
      <c r="E2173" s="11">
        <f t="shared" si="166"/>
        <v>0</v>
      </c>
      <c r="F2173" s="11">
        <f t="shared" si="167"/>
        <v>0</v>
      </c>
      <c r="G2173" s="11">
        <f t="shared" si="168"/>
        <v>0</v>
      </c>
      <c r="H2173" s="11">
        <f t="shared" si="169"/>
        <v>0</v>
      </c>
      <c r="I2173">
        <v>0</v>
      </c>
      <c r="J2173">
        <v>0</v>
      </c>
      <c r="K2173">
        <v>0</v>
      </c>
      <c r="L2173">
        <v>0</v>
      </c>
    </row>
    <row r="2174" spans="1:12">
      <c r="A2174" t="s">
        <v>23</v>
      </c>
      <c r="B2174" s="1">
        <v>43879</v>
      </c>
      <c r="C2174">
        <v>0</v>
      </c>
      <c r="D2174" s="11">
        <f t="shared" si="165"/>
        <v>0</v>
      </c>
      <c r="E2174" s="11">
        <f t="shared" si="166"/>
        <v>0</v>
      </c>
      <c r="F2174" s="11">
        <f t="shared" si="167"/>
        <v>0</v>
      </c>
      <c r="G2174" s="11">
        <f t="shared" si="168"/>
        <v>0</v>
      </c>
      <c r="H2174" s="11">
        <f t="shared" si="169"/>
        <v>0</v>
      </c>
      <c r="I2174">
        <v>0</v>
      </c>
      <c r="J2174">
        <v>0</v>
      </c>
      <c r="K2174">
        <v>0</v>
      </c>
      <c r="L2174">
        <v>0</v>
      </c>
    </row>
    <row r="2175" spans="1:12">
      <c r="A2175" t="s">
        <v>23</v>
      </c>
      <c r="B2175" s="1">
        <v>43878</v>
      </c>
      <c r="C2175">
        <v>0</v>
      </c>
      <c r="D2175" s="11">
        <f t="shared" si="165"/>
        <v>0</v>
      </c>
      <c r="E2175" s="11">
        <f t="shared" si="166"/>
        <v>0</v>
      </c>
      <c r="F2175" s="11">
        <f t="shared" si="167"/>
        <v>0</v>
      </c>
      <c r="G2175" s="11">
        <f t="shared" si="168"/>
        <v>0</v>
      </c>
      <c r="H2175" s="11">
        <f t="shared" si="169"/>
        <v>0</v>
      </c>
      <c r="I2175">
        <v>0</v>
      </c>
      <c r="J2175">
        <v>0</v>
      </c>
      <c r="K2175">
        <v>0</v>
      </c>
      <c r="L2175">
        <v>0</v>
      </c>
    </row>
    <row r="2176" spans="1:12">
      <c r="A2176" t="s">
        <v>23</v>
      </c>
      <c r="B2176" s="1">
        <v>43877</v>
      </c>
      <c r="C2176">
        <v>0</v>
      </c>
      <c r="D2176" s="11">
        <f t="shared" si="165"/>
        <v>0</v>
      </c>
      <c r="E2176" s="11">
        <f t="shared" si="166"/>
        <v>0</v>
      </c>
      <c r="F2176" s="11">
        <f t="shared" si="167"/>
        <v>0</v>
      </c>
      <c r="G2176" s="11">
        <f t="shared" si="168"/>
        <v>0</v>
      </c>
      <c r="H2176" s="11">
        <f t="shared" si="169"/>
        <v>0</v>
      </c>
      <c r="I2176">
        <v>0</v>
      </c>
      <c r="J2176">
        <v>0</v>
      </c>
      <c r="K2176">
        <v>0</v>
      </c>
      <c r="L2176">
        <v>0</v>
      </c>
    </row>
    <row r="2177" spans="1:12">
      <c r="A2177" t="s">
        <v>23</v>
      </c>
      <c r="B2177" s="1">
        <v>43876</v>
      </c>
      <c r="C2177">
        <v>0</v>
      </c>
      <c r="D2177" s="11">
        <f t="shared" si="165"/>
        <v>0</v>
      </c>
      <c r="E2177" s="11">
        <f t="shared" si="166"/>
        <v>0</v>
      </c>
      <c r="F2177" s="11">
        <f t="shared" si="167"/>
        <v>0</v>
      </c>
      <c r="G2177" s="11">
        <f t="shared" si="168"/>
        <v>0</v>
      </c>
      <c r="H2177" s="11">
        <f t="shared" si="169"/>
        <v>0</v>
      </c>
      <c r="I2177">
        <v>0</v>
      </c>
      <c r="J2177">
        <v>0</v>
      </c>
      <c r="K2177">
        <v>0</v>
      </c>
      <c r="L2177">
        <v>0</v>
      </c>
    </row>
    <row r="2178" spans="1:12">
      <c r="A2178" t="s">
        <v>23</v>
      </c>
      <c r="B2178" s="1">
        <v>43875</v>
      </c>
      <c r="C2178">
        <v>0</v>
      </c>
      <c r="D2178" s="11">
        <f t="shared" si="165"/>
        <v>0</v>
      </c>
      <c r="E2178" s="11">
        <f t="shared" si="166"/>
        <v>0</v>
      </c>
      <c r="F2178" s="11">
        <f t="shared" si="167"/>
        <v>0</v>
      </c>
      <c r="G2178" s="11">
        <f t="shared" si="168"/>
        <v>0</v>
      </c>
      <c r="H2178" s="11">
        <f t="shared" si="169"/>
        <v>0</v>
      </c>
      <c r="I2178">
        <v>0</v>
      </c>
      <c r="J2178">
        <v>0</v>
      </c>
      <c r="K2178">
        <v>0</v>
      </c>
      <c r="L2178">
        <v>0</v>
      </c>
    </row>
    <row r="2179" spans="1:12">
      <c r="A2179" t="s">
        <v>23</v>
      </c>
      <c r="B2179" s="1">
        <v>43874</v>
      </c>
      <c r="C2179">
        <v>0</v>
      </c>
      <c r="D2179" s="11">
        <f t="shared" si="165"/>
        <v>0</v>
      </c>
      <c r="E2179" s="11">
        <f t="shared" si="166"/>
        <v>0</v>
      </c>
      <c r="F2179" s="11">
        <f t="shared" si="167"/>
        <v>0</v>
      </c>
      <c r="G2179" s="11">
        <f t="shared" si="168"/>
        <v>0</v>
      </c>
      <c r="H2179" s="11">
        <f t="shared" si="169"/>
        <v>0</v>
      </c>
      <c r="I2179">
        <v>0</v>
      </c>
      <c r="J2179">
        <v>0</v>
      </c>
      <c r="K2179">
        <v>0</v>
      </c>
      <c r="L2179">
        <v>0</v>
      </c>
    </row>
    <row r="2180" spans="1:12">
      <c r="A2180" t="s">
        <v>91</v>
      </c>
      <c r="B2180" s="1">
        <v>43972</v>
      </c>
      <c r="F2180" s="11">
        <f>SUMIFS(Cases,HB,"Wales",SpecDate,B2180)*SUMIFS(PopKm2,Area,A2180)</f>
        <v>473</v>
      </c>
      <c r="G2180" s="11">
        <f>SUMIFS(Cases,HB,"Wales",SpecDate,B2180)*SUMIFS(PopKm2SRT,Area,A2180)</f>
        <v>473</v>
      </c>
      <c r="H2180" s="11">
        <f>SUMIFS(Cases,HB,"Wales",SpecDate,B2180)*SUMIFS(PopSRTKm2,Area,A2180)</f>
        <v>473</v>
      </c>
      <c r="L2180">
        <f>SUMIFS(Cases,SpecDate,B2180)</f>
        <v>12771</v>
      </c>
    </row>
    <row r="2181" spans="1:12">
      <c r="A2181" t="s">
        <v>91</v>
      </c>
      <c r="B2181" s="1">
        <v>43971</v>
      </c>
    </row>
    <row r="2182" spans="1:12">
      <c r="A2182" t="s">
        <v>91</v>
      </c>
      <c r="B2182" s="1">
        <v>43970</v>
      </c>
    </row>
    <row r="2183" spans="1:12">
      <c r="A2183" t="s">
        <v>91</v>
      </c>
      <c r="B2183" s="1">
        <v>43969</v>
      </c>
    </row>
    <row r="2184" spans="1:12">
      <c r="A2184" t="s">
        <v>91</v>
      </c>
      <c r="B2184" s="1">
        <v>43968</v>
      </c>
    </row>
    <row r="2185" spans="1:12">
      <c r="A2185" t="s">
        <v>91</v>
      </c>
      <c r="B2185" s="1">
        <v>43967</v>
      </c>
    </row>
    <row r="2186" spans="1:12">
      <c r="A2186" t="s">
        <v>91</v>
      </c>
      <c r="B2186" s="1">
        <v>43966</v>
      </c>
    </row>
    <row r="2187" spans="1:12">
      <c r="A2187" t="s">
        <v>91</v>
      </c>
      <c r="B2187" s="1">
        <v>43965</v>
      </c>
    </row>
    <row r="2188" spans="1:12">
      <c r="A2188" t="s">
        <v>91</v>
      </c>
      <c r="B2188" s="1">
        <v>43964</v>
      </c>
    </row>
    <row r="2189" spans="1:12">
      <c r="A2189" t="s">
        <v>91</v>
      </c>
      <c r="B2189" s="1">
        <v>43963</v>
      </c>
    </row>
    <row r="2190" spans="1:12">
      <c r="A2190" t="s">
        <v>91</v>
      </c>
      <c r="B2190" s="1">
        <v>43962</v>
      </c>
    </row>
    <row r="2191" spans="1:12">
      <c r="A2191" t="s">
        <v>91</v>
      </c>
      <c r="B2191" s="1">
        <v>43961</v>
      </c>
    </row>
    <row r="2192" spans="1:12">
      <c r="A2192" t="s">
        <v>91</v>
      </c>
      <c r="B2192" s="1">
        <v>43960</v>
      </c>
    </row>
    <row r="2193" spans="1:2">
      <c r="A2193" t="s">
        <v>91</v>
      </c>
      <c r="B2193" s="1">
        <v>43959</v>
      </c>
    </row>
    <row r="2194" spans="1:2">
      <c r="A2194" t="s">
        <v>91</v>
      </c>
      <c r="B2194" s="1">
        <v>43958</v>
      </c>
    </row>
    <row r="2195" spans="1:2">
      <c r="A2195" t="s">
        <v>91</v>
      </c>
      <c r="B2195" s="1">
        <v>43957</v>
      </c>
    </row>
    <row r="2196" spans="1:2">
      <c r="A2196" t="s">
        <v>91</v>
      </c>
      <c r="B2196" s="1">
        <v>43956</v>
      </c>
    </row>
    <row r="2197" spans="1:2">
      <c r="A2197" t="s">
        <v>91</v>
      </c>
      <c r="B2197" s="1">
        <v>43955</v>
      </c>
    </row>
    <row r="2198" spans="1:2">
      <c r="A2198" t="s">
        <v>91</v>
      </c>
      <c r="B2198" s="1">
        <v>43954</v>
      </c>
    </row>
    <row r="2199" spans="1:2">
      <c r="A2199" t="s">
        <v>91</v>
      </c>
      <c r="B2199" s="1">
        <v>43953</v>
      </c>
    </row>
    <row r="2200" spans="1:2">
      <c r="A2200" t="s">
        <v>91</v>
      </c>
      <c r="B2200" s="1">
        <v>43952</v>
      </c>
    </row>
    <row r="2201" spans="1:2">
      <c r="A2201" t="s">
        <v>91</v>
      </c>
      <c r="B2201" s="1">
        <v>43951</v>
      </c>
    </row>
    <row r="2202" spans="1:2">
      <c r="A2202" t="s">
        <v>91</v>
      </c>
      <c r="B2202" s="1">
        <v>43950</v>
      </c>
    </row>
    <row r="2203" spans="1:2">
      <c r="A2203" t="s">
        <v>91</v>
      </c>
      <c r="B2203" s="1">
        <v>43949</v>
      </c>
    </row>
    <row r="2204" spans="1:2">
      <c r="A2204" t="s">
        <v>91</v>
      </c>
      <c r="B2204" s="1">
        <v>43948</v>
      </c>
    </row>
    <row r="2205" spans="1:2">
      <c r="A2205" t="s">
        <v>91</v>
      </c>
      <c r="B2205" s="1">
        <v>43947</v>
      </c>
    </row>
    <row r="2206" spans="1:2">
      <c r="A2206" t="s">
        <v>91</v>
      </c>
      <c r="B2206" s="1">
        <v>43946</v>
      </c>
    </row>
    <row r="2207" spans="1:2">
      <c r="A2207" t="s">
        <v>91</v>
      </c>
      <c r="B2207" s="1">
        <v>43945</v>
      </c>
    </row>
    <row r="2208" spans="1:2">
      <c r="A2208" t="s">
        <v>91</v>
      </c>
      <c r="B2208" s="1">
        <v>43944</v>
      </c>
    </row>
    <row r="2209" spans="1:2">
      <c r="A2209" t="s">
        <v>91</v>
      </c>
      <c r="B2209" s="1">
        <v>43943</v>
      </c>
    </row>
    <row r="2210" spans="1:2">
      <c r="A2210" t="s">
        <v>91</v>
      </c>
      <c r="B2210" s="1">
        <v>43942</v>
      </c>
    </row>
    <row r="2211" spans="1:2">
      <c r="A2211" t="s">
        <v>91</v>
      </c>
      <c r="B2211" s="1">
        <v>43941</v>
      </c>
    </row>
    <row r="2212" spans="1:2">
      <c r="A2212" t="s">
        <v>91</v>
      </c>
      <c r="B2212" s="1">
        <v>43940</v>
      </c>
    </row>
    <row r="2213" spans="1:2">
      <c r="A2213" t="s">
        <v>91</v>
      </c>
      <c r="B2213" s="1">
        <v>43939</v>
      </c>
    </row>
    <row r="2214" spans="1:2">
      <c r="A2214" t="s">
        <v>91</v>
      </c>
      <c r="B2214" s="1">
        <v>43938</v>
      </c>
    </row>
    <row r="2215" spans="1:2">
      <c r="A2215" t="s">
        <v>91</v>
      </c>
      <c r="B2215" s="1">
        <v>43937</v>
      </c>
    </row>
    <row r="2216" spans="1:2">
      <c r="A2216" t="s">
        <v>91</v>
      </c>
      <c r="B2216" s="1">
        <v>43936</v>
      </c>
    </row>
    <row r="2217" spans="1:2">
      <c r="A2217" t="s">
        <v>91</v>
      </c>
      <c r="B2217" s="1">
        <v>43935</v>
      </c>
    </row>
    <row r="2218" spans="1:2">
      <c r="A2218" t="s">
        <v>91</v>
      </c>
      <c r="B2218" s="1">
        <v>43934</v>
      </c>
    </row>
    <row r="2219" spans="1:2">
      <c r="A2219" t="s">
        <v>91</v>
      </c>
      <c r="B2219" s="1">
        <v>43933</v>
      </c>
    </row>
    <row r="2220" spans="1:2">
      <c r="A2220" t="s">
        <v>91</v>
      </c>
      <c r="B2220" s="1">
        <v>43932</v>
      </c>
    </row>
    <row r="2221" spans="1:2">
      <c r="A2221" t="s">
        <v>91</v>
      </c>
      <c r="B2221" s="1">
        <v>43931</v>
      </c>
    </row>
    <row r="2222" spans="1:2">
      <c r="A2222" t="s">
        <v>91</v>
      </c>
      <c r="B2222" s="1">
        <v>43930</v>
      </c>
    </row>
    <row r="2223" spans="1:2">
      <c r="A2223" t="s">
        <v>91</v>
      </c>
      <c r="B2223" s="1">
        <v>43929</v>
      </c>
    </row>
    <row r="2224" spans="1:2">
      <c r="A2224" t="s">
        <v>91</v>
      </c>
      <c r="B2224" s="1">
        <v>43928</v>
      </c>
    </row>
    <row r="2225" spans="1:2">
      <c r="A2225" t="s">
        <v>91</v>
      </c>
      <c r="B2225" s="1">
        <v>43927</v>
      </c>
    </row>
    <row r="2226" spans="1:2">
      <c r="A2226" t="s">
        <v>91</v>
      </c>
      <c r="B2226" s="1">
        <v>43926</v>
      </c>
    </row>
    <row r="2227" spans="1:2">
      <c r="A2227" t="s">
        <v>91</v>
      </c>
      <c r="B2227" s="1">
        <v>43925</v>
      </c>
    </row>
    <row r="2228" spans="1:2">
      <c r="A2228" t="s">
        <v>91</v>
      </c>
      <c r="B2228" s="1">
        <v>43924</v>
      </c>
    </row>
    <row r="2229" spans="1:2">
      <c r="A2229" t="s">
        <v>91</v>
      </c>
      <c r="B2229" s="1">
        <v>43923</v>
      </c>
    </row>
    <row r="2230" spans="1:2">
      <c r="A2230" t="s">
        <v>91</v>
      </c>
      <c r="B2230" s="1">
        <v>43922</v>
      </c>
    </row>
    <row r="2231" spans="1:2">
      <c r="A2231" t="s">
        <v>91</v>
      </c>
      <c r="B2231" s="1">
        <v>43921</v>
      </c>
    </row>
    <row r="2232" spans="1:2">
      <c r="A2232" t="s">
        <v>91</v>
      </c>
      <c r="B2232" s="1">
        <v>43920</v>
      </c>
    </row>
    <row r="2233" spans="1:2">
      <c r="A2233" t="s">
        <v>91</v>
      </c>
      <c r="B2233" s="1">
        <v>43919</v>
      </c>
    </row>
    <row r="2234" spans="1:2">
      <c r="A2234" t="s">
        <v>91</v>
      </c>
      <c r="B2234" s="1">
        <v>43918</v>
      </c>
    </row>
    <row r="2235" spans="1:2">
      <c r="A2235" t="s">
        <v>91</v>
      </c>
      <c r="B2235" s="1">
        <v>43917</v>
      </c>
    </row>
    <row r="2236" spans="1:2">
      <c r="A2236" t="s">
        <v>91</v>
      </c>
      <c r="B2236" s="1">
        <v>43916</v>
      </c>
    </row>
    <row r="2237" spans="1:2">
      <c r="A2237" t="s">
        <v>91</v>
      </c>
      <c r="B2237" s="1">
        <v>43915</v>
      </c>
    </row>
    <row r="2238" spans="1:2">
      <c r="A2238" t="s">
        <v>91</v>
      </c>
      <c r="B2238" s="1">
        <v>43914</v>
      </c>
    </row>
    <row r="2239" spans="1:2">
      <c r="A2239" t="s">
        <v>91</v>
      </c>
      <c r="B2239" s="1">
        <v>43913</v>
      </c>
    </row>
    <row r="2240" spans="1:2">
      <c r="A2240" t="s">
        <v>91</v>
      </c>
      <c r="B2240" s="1">
        <v>43912</v>
      </c>
    </row>
    <row r="2241" spans="1:2">
      <c r="A2241" t="s">
        <v>91</v>
      </c>
      <c r="B2241" s="1">
        <v>43911</v>
      </c>
    </row>
    <row r="2242" spans="1:2">
      <c r="A2242" t="s">
        <v>91</v>
      </c>
      <c r="B2242" s="1">
        <v>43910</v>
      </c>
    </row>
    <row r="2243" spans="1:2">
      <c r="A2243" t="s">
        <v>91</v>
      </c>
      <c r="B2243" s="1">
        <v>43909</v>
      </c>
    </row>
    <row r="2244" spans="1:2">
      <c r="A2244" t="s">
        <v>91</v>
      </c>
      <c r="B2244" s="1">
        <v>43908</v>
      </c>
    </row>
    <row r="2245" spans="1:2">
      <c r="A2245" t="s">
        <v>91</v>
      </c>
      <c r="B2245" s="1">
        <v>43907</v>
      </c>
    </row>
    <row r="2246" spans="1:2">
      <c r="A2246" t="s">
        <v>91</v>
      </c>
      <c r="B2246" s="1">
        <v>43906</v>
      </c>
    </row>
    <row r="2247" spans="1:2">
      <c r="A2247" t="s">
        <v>91</v>
      </c>
      <c r="B2247" s="1">
        <v>43905</v>
      </c>
    </row>
    <row r="2248" spans="1:2">
      <c r="A2248" t="s">
        <v>91</v>
      </c>
      <c r="B2248" s="1">
        <v>43904</v>
      </c>
    </row>
    <row r="2249" spans="1:2">
      <c r="A2249" t="s">
        <v>91</v>
      </c>
      <c r="B2249" s="1">
        <v>43903</v>
      </c>
    </row>
    <row r="2250" spans="1:2">
      <c r="A2250" t="s">
        <v>91</v>
      </c>
      <c r="B2250" s="1">
        <v>43902</v>
      </c>
    </row>
    <row r="2251" spans="1:2">
      <c r="A2251" t="s">
        <v>91</v>
      </c>
      <c r="B2251" s="1">
        <v>43901</v>
      </c>
    </row>
    <row r="2252" spans="1:2">
      <c r="A2252" t="s">
        <v>91</v>
      </c>
      <c r="B2252" s="1">
        <v>43900</v>
      </c>
    </row>
    <row r="2253" spans="1:2">
      <c r="A2253" t="s">
        <v>91</v>
      </c>
      <c r="B2253" s="1">
        <v>43899</v>
      </c>
    </row>
    <row r="2254" spans="1:2">
      <c r="A2254" t="s">
        <v>91</v>
      </c>
      <c r="B2254" s="1">
        <v>43898</v>
      </c>
    </row>
    <row r="2255" spans="1:2">
      <c r="A2255" t="s">
        <v>91</v>
      </c>
      <c r="B2255" s="1">
        <v>43897</v>
      </c>
    </row>
    <row r="2256" spans="1:2">
      <c r="A2256" t="s">
        <v>91</v>
      </c>
      <c r="B2256" s="1">
        <v>43896</v>
      </c>
    </row>
    <row r="2257" spans="1:2">
      <c r="A2257" t="s">
        <v>91</v>
      </c>
      <c r="B2257" s="1">
        <v>43895</v>
      </c>
    </row>
    <row r="2258" spans="1:2">
      <c r="A2258" t="s">
        <v>91</v>
      </c>
      <c r="B2258" s="1">
        <v>43894</v>
      </c>
    </row>
    <row r="2259" spans="1:2">
      <c r="A2259" t="s">
        <v>91</v>
      </c>
      <c r="B2259" s="1">
        <v>43893</v>
      </c>
    </row>
    <row r="2260" spans="1:2">
      <c r="A2260" t="s">
        <v>91</v>
      </c>
      <c r="B2260" s="1">
        <v>43892</v>
      </c>
    </row>
    <row r="2261" spans="1:2">
      <c r="A2261" t="s">
        <v>91</v>
      </c>
      <c r="B2261" s="1">
        <v>43891</v>
      </c>
    </row>
    <row r="2262" spans="1:2">
      <c r="A2262" t="s">
        <v>91</v>
      </c>
      <c r="B2262" s="1">
        <v>43890</v>
      </c>
    </row>
    <row r="2263" spans="1:2">
      <c r="A2263" t="s">
        <v>91</v>
      </c>
      <c r="B2263" s="1">
        <v>43889</v>
      </c>
    </row>
    <row r="2264" spans="1:2">
      <c r="A2264" t="s">
        <v>91</v>
      </c>
      <c r="B2264" s="1">
        <v>43888</v>
      </c>
    </row>
    <row r="2265" spans="1:2">
      <c r="A2265" t="s">
        <v>91</v>
      </c>
      <c r="B2265" s="1">
        <v>43887</v>
      </c>
    </row>
    <row r="2266" spans="1:2">
      <c r="A2266" t="s">
        <v>91</v>
      </c>
      <c r="B2266" s="1">
        <v>43886</v>
      </c>
    </row>
    <row r="2267" spans="1:2">
      <c r="A2267" t="s">
        <v>91</v>
      </c>
      <c r="B2267" s="1">
        <v>43885</v>
      </c>
    </row>
    <row r="2268" spans="1:2">
      <c r="A2268" t="s">
        <v>91</v>
      </c>
      <c r="B2268" s="1">
        <v>43884</v>
      </c>
    </row>
    <row r="2269" spans="1:2">
      <c r="A2269" t="s">
        <v>91</v>
      </c>
      <c r="B2269" s="1">
        <v>43883</v>
      </c>
    </row>
    <row r="2270" spans="1:2">
      <c r="A2270" t="s">
        <v>91</v>
      </c>
      <c r="B2270" s="1">
        <v>43882</v>
      </c>
    </row>
    <row r="2271" spans="1:2">
      <c r="A2271" t="s">
        <v>91</v>
      </c>
      <c r="B2271" s="1">
        <v>43881</v>
      </c>
    </row>
    <row r="2272" spans="1:2">
      <c r="A2272" t="s">
        <v>91</v>
      </c>
      <c r="B2272" s="1">
        <v>43880</v>
      </c>
    </row>
    <row r="2273" spans="1:2">
      <c r="A2273" t="s">
        <v>91</v>
      </c>
      <c r="B2273" s="1">
        <v>43879</v>
      </c>
    </row>
    <row r="2274" spans="1:2">
      <c r="A2274" t="s">
        <v>91</v>
      </c>
      <c r="B2274" s="1">
        <v>43878</v>
      </c>
    </row>
    <row r="2275" spans="1:2">
      <c r="A2275" t="s">
        <v>91</v>
      </c>
      <c r="B2275" s="1">
        <v>43877</v>
      </c>
    </row>
    <row r="2276" spans="1:2">
      <c r="A2276" t="s">
        <v>91</v>
      </c>
      <c r="B2276" s="1">
        <v>43876</v>
      </c>
    </row>
    <row r="2277" spans="1:2">
      <c r="A2277" t="s">
        <v>91</v>
      </c>
      <c r="B2277" s="1">
        <v>43875</v>
      </c>
    </row>
    <row r="2278" spans="1:2">
      <c r="A2278" t="s">
        <v>91</v>
      </c>
      <c r="B2278" s="1">
        <v>43874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7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3.85546875" customWidth="1"/>
    <col min="2" max="2" width="14.140625" customWidth="1"/>
    <col min="3" max="5" width="11.5703125" customWidth="1"/>
    <col min="6" max="6" width="14.42578125" customWidth="1"/>
  </cols>
  <sheetData>
    <row r="1" spans="1:8" ht="45">
      <c r="A1" s="7" t="s">
        <v>84</v>
      </c>
      <c r="B1" s="7" t="s">
        <v>24</v>
      </c>
      <c r="C1" s="7" t="s">
        <v>26</v>
      </c>
      <c r="D1" s="7" t="s">
        <v>100</v>
      </c>
      <c r="E1" s="7" t="s">
        <v>101</v>
      </c>
      <c r="F1" s="12" t="s">
        <v>97</v>
      </c>
      <c r="G1" s="12" t="s">
        <v>98</v>
      </c>
      <c r="H1" s="12" t="s">
        <v>99</v>
      </c>
    </row>
    <row r="2" spans="1:8">
      <c r="A2" t="s">
        <v>85</v>
      </c>
      <c r="B2" s="1">
        <v>43972</v>
      </c>
      <c r="C2">
        <f>SUMIFS(Cases,LA,"Blaenau Gwent",SpecDate,B2)+SUMIFS(Cases,LA,"Caerphilly",SpecDate,B2)+SUMIFS(Cases,LA,"Monmouthshire",SpecDate,B2)+SUMIFS(Cases,LA,"Newport",SpecDate,B2)+SUMIFS(Cases,LA,"Torfaen",SpecDate,B2)</f>
        <v>2462</v>
      </c>
      <c r="D2" s="11">
        <f t="shared" ref="D2:D65" si="0">SUMIFS(CasesHB,HB,"Wales",SpecDate,B2)*SUMIFS(Pop,Area,A2)</f>
        <v>2406.7017997133426</v>
      </c>
      <c r="E2" s="11">
        <f t="shared" ref="E2:E65" si="1">SUMIFS(CasesHB,HB,"Wales",SpecDate,B2)*SUMIFS(AreaKm2,Area,A2)</f>
        <v>957.07006707523033</v>
      </c>
      <c r="F2" s="11">
        <f t="shared" ref="F2:F65" si="2">SUMIFS(CasesHB,HB,"Wales",SpecDate,B2)*SUMIFS(PopKm2,Area,A2)</f>
        <v>1814.2731389394473</v>
      </c>
      <c r="G2" s="11">
        <f t="shared" ref="G2:G65" si="3">SUMIFS(CasesHB,HB,"Wales",SpecDate,B2)*SUMIFS(PopKm2SRT,Area,A2)</f>
        <v>2052.2135784760862</v>
      </c>
      <c r="H2" s="11">
        <f t="shared" ref="H2:H65" si="4">SUMIFS(CasesHB,HB,"Wales",SpecDate,B2)*SUMIFS(PopSRTKm2,Area,A2)</f>
        <v>2303.6734303870444</v>
      </c>
    </row>
    <row r="3" spans="1:8">
      <c r="A3" t="s">
        <v>85</v>
      </c>
      <c r="B3" s="1">
        <v>43971</v>
      </c>
      <c r="C3">
        <f t="shared" ref="C3:C33" si="5">SUMIFS(Cases,LA,"Blaenau Gwent",SpecDate,B3)+SUMIFS(Cases,LA,"Caerphilly",SpecDate,B3)+SUMIFS(Cases,LA,"Monmouthshire",SpecDate,B3)+SUMIFS(Cases,LA,"Newport",SpecDate,B3)+SUMIFS(Cases,LA,"Torfaen",SpecDate,B3)</f>
        <v>2462</v>
      </c>
      <c r="D3" s="11">
        <f t="shared" si="0"/>
        <v>2406.7017997133426</v>
      </c>
      <c r="E3" s="11">
        <f t="shared" si="1"/>
        <v>957.07006707523033</v>
      </c>
      <c r="F3" s="11">
        <f t="shared" si="2"/>
        <v>1814.2731389394473</v>
      </c>
      <c r="G3" s="11">
        <f t="shared" si="3"/>
        <v>2052.2135784760862</v>
      </c>
      <c r="H3" s="11">
        <f t="shared" si="4"/>
        <v>2303.6734303870444</v>
      </c>
    </row>
    <row r="4" spans="1:8">
      <c r="A4" t="s">
        <v>85</v>
      </c>
      <c r="B4" s="1">
        <v>43970</v>
      </c>
      <c r="C4">
        <f t="shared" si="5"/>
        <v>2462</v>
      </c>
      <c r="D4" s="11">
        <f t="shared" si="0"/>
        <v>2406.1364481042951</v>
      </c>
      <c r="E4" s="11">
        <f t="shared" si="1"/>
        <v>956.84524441441863</v>
      </c>
      <c r="F4" s="11">
        <f t="shared" si="2"/>
        <v>1813.846953095205</v>
      </c>
      <c r="G4" s="11">
        <f t="shared" si="3"/>
        <v>2051.7314987066534</v>
      </c>
      <c r="H4" s="11">
        <f t="shared" si="4"/>
        <v>2303.1322808849563</v>
      </c>
    </row>
    <row r="5" spans="1:8">
      <c r="A5" t="s">
        <v>85</v>
      </c>
      <c r="B5" s="1">
        <v>43969</v>
      </c>
      <c r="C5">
        <f t="shared" si="5"/>
        <v>2453</v>
      </c>
      <c r="D5" s="11">
        <f t="shared" si="0"/>
        <v>2392.9449105598637</v>
      </c>
      <c r="E5" s="11">
        <f t="shared" si="1"/>
        <v>951.59938232881336</v>
      </c>
      <c r="F5" s="11">
        <f t="shared" si="2"/>
        <v>1803.9026167295515</v>
      </c>
      <c r="G5" s="11">
        <f t="shared" si="3"/>
        <v>2040.4829707532178</v>
      </c>
      <c r="H5" s="11">
        <f t="shared" si="4"/>
        <v>2290.5054591695784</v>
      </c>
    </row>
    <row r="6" spans="1:8">
      <c r="A6" t="s">
        <v>85</v>
      </c>
      <c r="B6" s="1">
        <v>43968</v>
      </c>
      <c r="C6">
        <f t="shared" si="5"/>
        <v>2427</v>
      </c>
      <c r="D6" s="11">
        <f t="shared" si="0"/>
        <v>2364.8657806438596</v>
      </c>
      <c r="E6" s="11">
        <f t="shared" si="1"/>
        <v>940.43319017516762</v>
      </c>
      <c r="F6" s="11">
        <f t="shared" si="2"/>
        <v>1782.7353864655176</v>
      </c>
      <c r="G6" s="11">
        <f t="shared" si="3"/>
        <v>2016.5396755380477</v>
      </c>
      <c r="H6" s="11">
        <f t="shared" si="4"/>
        <v>2263.6283672325594</v>
      </c>
    </row>
    <row r="7" spans="1:8">
      <c r="A7" t="s">
        <v>85</v>
      </c>
      <c r="B7" s="1">
        <v>43967</v>
      </c>
      <c r="C7">
        <f t="shared" si="5"/>
        <v>2408</v>
      </c>
      <c r="D7" s="11">
        <f t="shared" si="0"/>
        <v>2343.9477711091185</v>
      </c>
      <c r="E7" s="11">
        <f t="shared" si="1"/>
        <v>932.11475172513622</v>
      </c>
      <c r="F7" s="11">
        <f t="shared" si="2"/>
        <v>1766.9665102285526</v>
      </c>
      <c r="G7" s="11">
        <f t="shared" si="3"/>
        <v>1998.7027240690284</v>
      </c>
      <c r="H7" s="11">
        <f t="shared" si="4"/>
        <v>2243.6058356553172</v>
      </c>
    </row>
    <row r="8" spans="1:8">
      <c r="A8" t="s">
        <v>85</v>
      </c>
      <c r="B8" s="1">
        <v>43966</v>
      </c>
      <c r="C8">
        <f t="shared" si="5"/>
        <v>2394</v>
      </c>
      <c r="D8" s="11">
        <f t="shared" si="0"/>
        <v>2314.5494874386713</v>
      </c>
      <c r="E8" s="11">
        <f t="shared" si="1"/>
        <v>920.42397336293004</v>
      </c>
      <c r="F8" s="11">
        <f t="shared" si="2"/>
        <v>1744.8048463279533</v>
      </c>
      <c r="G8" s="11">
        <f t="shared" si="3"/>
        <v>1973.6345760585148</v>
      </c>
      <c r="H8" s="11">
        <f t="shared" si="4"/>
        <v>2215.4660615467606</v>
      </c>
    </row>
    <row r="9" spans="1:8">
      <c r="A9" t="s">
        <v>85</v>
      </c>
      <c r="B9" s="1">
        <v>43965</v>
      </c>
      <c r="C9">
        <f t="shared" si="5"/>
        <v>2382</v>
      </c>
      <c r="D9" s="11">
        <f t="shared" si="0"/>
        <v>2281.9475446502906</v>
      </c>
      <c r="E9" s="11">
        <f t="shared" si="1"/>
        <v>907.45919992279107</v>
      </c>
      <c r="F9" s="11">
        <f t="shared" si="2"/>
        <v>1720.2281293099811</v>
      </c>
      <c r="G9" s="11">
        <f t="shared" si="3"/>
        <v>1945.8346426878811</v>
      </c>
      <c r="H9" s="11">
        <f t="shared" si="4"/>
        <v>2184.2597735930403</v>
      </c>
    </row>
    <row r="10" spans="1:8">
      <c r="A10" t="s">
        <v>85</v>
      </c>
      <c r="B10" s="1">
        <v>43964</v>
      </c>
      <c r="C10">
        <f t="shared" si="5"/>
        <v>2375</v>
      </c>
      <c r="D10" s="11">
        <f t="shared" si="0"/>
        <v>2259.3334802884083</v>
      </c>
      <c r="E10" s="11">
        <f t="shared" si="1"/>
        <v>898.46629349032469</v>
      </c>
      <c r="F10" s="11">
        <f t="shared" si="2"/>
        <v>1703.1806955402892</v>
      </c>
      <c r="G10" s="11">
        <f t="shared" si="3"/>
        <v>1926.5514519105629</v>
      </c>
      <c r="H10" s="11">
        <f t="shared" si="4"/>
        <v>2162.6137935095353</v>
      </c>
    </row>
    <row r="11" spans="1:8">
      <c r="A11" t="s">
        <v>85</v>
      </c>
      <c r="B11" s="1">
        <v>43963</v>
      </c>
      <c r="C11">
        <f t="shared" si="5"/>
        <v>2361</v>
      </c>
      <c r="D11" s="11">
        <f t="shared" si="0"/>
        <v>2233.3273062722433</v>
      </c>
      <c r="E11" s="11">
        <f t="shared" si="1"/>
        <v>888.12445109298835</v>
      </c>
      <c r="F11" s="11">
        <f t="shared" si="2"/>
        <v>1683.5761467051436</v>
      </c>
      <c r="G11" s="11">
        <f t="shared" si="3"/>
        <v>1904.375782516647</v>
      </c>
      <c r="H11" s="11">
        <f t="shared" si="4"/>
        <v>2137.7209164135043</v>
      </c>
    </row>
    <row r="12" spans="1:8">
      <c r="A12" t="s">
        <v>85</v>
      </c>
      <c r="B12" s="1">
        <v>43962</v>
      </c>
      <c r="C12">
        <f t="shared" si="5"/>
        <v>2355</v>
      </c>
      <c r="D12" s="11">
        <f t="shared" si="0"/>
        <v>2207.5095827924274</v>
      </c>
      <c r="E12" s="11">
        <f t="shared" si="1"/>
        <v>877.85754958258929</v>
      </c>
      <c r="F12" s="11">
        <f t="shared" si="2"/>
        <v>1664.113659818079</v>
      </c>
      <c r="G12" s="11">
        <f t="shared" si="3"/>
        <v>1882.3608063792087</v>
      </c>
      <c r="H12" s="11">
        <f t="shared" si="4"/>
        <v>2113.0084224848356</v>
      </c>
    </row>
    <row r="13" spans="1:8">
      <c r="A13" t="s">
        <v>85</v>
      </c>
      <c r="B13" s="1">
        <v>43961</v>
      </c>
      <c r="C13">
        <f t="shared" si="5"/>
        <v>2345</v>
      </c>
      <c r="D13" s="11">
        <f t="shared" si="0"/>
        <v>2175.4729916130941</v>
      </c>
      <c r="E13" s="11">
        <f t="shared" si="1"/>
        <v>865.11759880326201</v>
      </c>
      <c r="F13" s="11">
        <f t="shared" si="2"/>
        <v>1639.9631286443489</v>
      </c>
      <c r="G13" s="11">
        <f t="shared" si="3"/>
        <v>1855.0429527780082</v>
      </c>
      <c r="H13" s="11">
        <f t="shared" si="4"/>
        <v>2082.3432840332034</v>
      </c>
    </row>
    <row r="14" spans="1:8">
      <c r="A14" t="s">
        <v>85</v>
      </c>
      <c r="B14" s="1">
        <v>43960</v>
      </c>
      <c r="C14">
        <f t="shared" si="5"/>
        <v>2340</v>
      </c>
      <c r="D14" s="11">
        <f t="shared" si="0"/>
        <v>2156.8163885145409</v>
      </c>
      <c r="E14" s="11">
        <f t="shared" si="1"/>
        <v>857.69845099647728</v>
      </c>
      <c r="F14" s="11">
        <f t="shared" si="2"/>
        <v>1625.8989957843532</v>
      </c>
      <c r="G14" s="11">
        <f t="shared" si="3"/>
        <v>1839.1343203867204</v>
      </c>
      <c r="H14" s="11">
        <f t="shared" si="4"/>
        <v>2064.4853504643115</v>
      </c>
    </row>
    <row r="15" spans="1:8">
      <c r="A15" t="s">
        <v>85</v>
      </c>
      <c r="B15" s="1">
        <v>43959</v>
      </c>
      <c r="C15">
        <f t="shared" si="5"/>
        <v>2330</v>
      </c>
      <c r="D15" s="11">
        <f t="shared" si="0"/>
        <v>2133.4485220072625</v>
      </c>
      <c r="E15" s="11">
        <f t="shared" si="1"/>
        <v>848.40578101626204</v>
      </c>
      <c r="F15" s="11">
        <f t="shared" si="2"/>
        <v>1608.2833142223383</v>
      </c>
      <c r="G15" s="11">
        <f t="shared" si="3"/>
        <v>1819.2083565834919</v>
      </c>
      <c r="H15" s="11">
        <f t="shared" si="4"/>
        <v>2042.1178377113561</v>
      </c>
    </row>
    <row r="16" spans="1:8">
      <c r="A16" t="s">
        <v>85</v>
      </c>
      <c r="B16" s="1">
        <v>43958</v>
      </c>
      <c r="C16">
        <f t="shared" si="5"/>
        <v>2319</v>
      </c>
      <c r="D16" s="11">
        <f t="shared" si="0"/>
        <v>2114.6034683723606</v>
      </c>
      <c r="E16" s="11">
        <f t="shared" si="1"/>
        <v>840.91169232254015</v>
      </c>
      <c r="F16" s="11">
        <f t="shared" si="2"/>
        <v>1594.0771194142619</v>
      </c>
      <c r="G16" s="11">
        <f t="shared" si="3"/>
        <v>1803.1390309357266</v>
      </c>
      <c r="H16" s="11">
        <f t="shared" si="4"/>
        <v>2024.0795209751016</v>
      </c>
    </row>
    <row r="17" spans="1:8">
      <c r="A17" t="s">
        <v>85</v>
      </c>
      <c r="B17" s="1">
        <v>43957</v>
      </c>
      <c r="C17">
        <f t="shared" si="5"/>
        <v>2285</v>
      </c>
      <c r="D17" s="11">
        <f t="shared" si="0"/>
        <v>2083.509129874772</v>
      </c>
      <c r="E17" s="11">
        <f t="shared" si="1"/>
        <v>828.54644597789888</v>
      </c>
      <c r="F17" s="11">
        <f t="shared" si="2"/>
        <v>1570.6368979809356</v>
      </c>
      <c r="G17" s="11">
        <f t="shared" si="3"/>
        <v>1776.6246436169142</v>
      </c>
      <c r="H17" s="11">
        <f t="shared" si="4"/>
        <v>1994.316298360282</v>
      </c>
    </row>
    <row r="18" spans="1:8">
      <c r="A18" t="s">
        <v>85</v>
      </c>
      <c r="B18" s="1">
        <v>43956</v>
      </c>
      <c r="C18">
        <f t="shared" si="5"/>
        <v>2257</v>
      </c>
      <c r="D18" s="11">
        <f t="shared" si="0"/>
        <v>2052.4147913771835</v>
      </c>
      <c r="E18" s="11">
        <f t="shared" si="1"/>
        <v>816.18119963325762</v>
      </c>
      <c r="F18" s="11">
        <f t="shared" si="2"/>
        <v>1547.1966765476095</v>
      </c>
      <c r="G18" s="11">
        <f t="shared" si="3"/>
        <v>1750.1102562981016</v>
      </c>
      <c r="H18" s="11">
        <f t="shared" si="4"/>
        <v>1964.5530757454621</v>
      </c>
    </row>
    <row r="19" spans="1:8">
      <c r="A19" t="s">
        <v>85</v>
      </c>
      <c r="B19" s="1">
        <v>43955</v>
      </c>
      <c r="C19">
        <f t="shared" si="5"/>
        <v>2233</v>
      </c>
      <c r="D19" s="11">
        <f t="shared" si="0"/>
        <v>2022.4511560976894</v>
      </c>
      <c r="E19" s="11">
        <f t="shared" si="1"/>
        <v>804.26559861023975</v>
      </c>
      <c r="F19" s="11">
        <f t="shared" si="2"/>
        <v>1524.6088268027679</v>
      </c>
      <c r="G19" s="11">
        <f t="shared" si="3"/>
        <v>1724.5600285181551</v>
      </c>
      <c r="H19" s="11">
        <f t="shared" si="4"/>
        <v>1935.8721521348177</v>
      </c>
    </row>
    <row r="20" spans="1:8">
      <c r="A20" t="s">
        <v>85</v>
      </c>
      <c r="B20" s="1">
        <v>43954</v>
      </c>
      <c r="C20">
        <f t="shared" si="5"/>
        <v>2222</v>
      </c>
      <c r="D20" s="11">
        <f t="shared" si="0"/>
        <v>1998.3294874450146</v>
      </c>
      <c r="E20" s="11">
        <f t="shared" si="1"/>
        <v>794.67316508227566</v>
      </c>
      <c r="F20" s="11">
        <f t="shared" si="2"/>
        <v>1506.4248974484301</v>
      </c>
      <c r="G20" s="11">
        <f t="shared" si="3"/>
        <v>1703.9912916890157</v>
      </c>
      <c r="H20" s="11">
        <f t="shared" si="4"/>
        <v>1912.7831067124123</v>
      </c>
    </row>
    <row r="21" spans="1:8">
      <c r="A21" t="s">
        <v>85</v>
      </c>
      <c r="B21" s="1">
        <v>43953</v>
      </c>
      <c r="C21">
        <f t="shared" si="5"/>
        <v>2209</v>
      </c>
      <c r="D21" s="11">
        <f t="shared" si="0"/>
        <v>1980.6151370282066</v>
      </c>
      <c r="E21" s="11">
        <f t="shared" si="1"/>
        <v>787.62872171017705</v>
      </c>
      <c r="F21" s="11">
        <f t="shared" si="2"/>
        <v>1493.071074328838</v>
      </c>
      <c r="G21" s="11">
        <f t="shared" si="3"/>
        <v>1688.8861255801164</v>
      </c>
      <c r="H21" s="11">
        <f t="shared" si="4"/>
        <v>1895.8270889803332</v>
      </c>
    </row>
    <row r="22" spans="1:8">
      <c r="A22" t="s">
        <v>85</v>
      </c>
      <c r="B22" s="1">
        <v>43952</v>
      </c>
      <c r="C22">
        <f t="shared" si="5"/>
        <v>2164</v>
      </c>
      <c r="D22" s="11">
        <f t="shared" si="0"/>
        <v>1949.1438974579203</v>
      </c>
      <c r="E22" s="11">
        <f t="shared" si="1"/>
        <v>775.11359359166136</v>
      </c>
      <c r="F22" s="11">
        <f t="shared" si="2"/>
        <v>1469.3467289993505</v>
      </c>
      <c r="G22" s="11">
        <f t="shared" si="3"/>
        <v>1662.0503517483487</v>
      </c>
      <c r="H22" s="11">
        <f t="shared" si="4"/>
        <v>1865.7031000307884</v>
      </c>
    </row>
    <row r="23" spans="1:8">
      <c r="A23" t="s">
        <v>85</v>
      </c>
      <c r="B23" s="1">
        <v>43951</v>
      </c>
      <c r="C23">
        <f t="shared" si="5"/>
        <v>2146</v>
      </c>
      <c r="D23" s="11">
        <f t="shared" si="0"/>
        <v>1919.368712714775</v>
      </c>
      <c r="E23" s="11">
        <f t="shared" si="1"/>
        <v>763.27293345558064</v>
      </c>
      <c r="F23" s="11">
        <f t="shared" si="2"/>
        <v>1446.9009412025896</v>
      </c>
      <c r="G23" s="11">
        <f t="shared" si="3"/>
        <v>1636.6608172248798</v>
      </c>
      <c r="H23" s="11">
        <f t="shared" si="4"/>
        <v>1837.2025595875064</v>
      </c>
    </row>
    <row r="24" spans="1:8">
      <c r="A24" t="s">
        <v>85</v>
      </c>
      <c r="B24" s="1">
        <v>43950</v>
      </c>
      <c r="C24">
        <f t="shared" si="5"/>
        <v>2122</v>
      </c>
      <c r="D24" s="11">
        <f t="shared" si="0"/>
        <v>1883.186209735763</v>
      </c>
      <c r="E24" s="11">
        <f t="shared" si="1"/>
        <v>748.88428316363456</v>
      </c>
      <c r="F24" s="11">
        <f t="shared" si="2"/>
        <v>1419.6250471710828</v>
      </c>
      <c r="G24" s="11">
        <f t="shared" si="3"/>
        <v>1605.8077119811708</v>
      </c>
      <c r="H24" s="11">
        <f t="shared" si="4"/>
        <v>1802.568991453898</v>
      </c>
    </row>
    <row r="25" spans="1:8">
      <c r="A25" t="s">
        <v>85</v>
      </c>
      <c r="B25" s="1">
        <v>43949</v>
      </c>
      <c r="C25">
        <f t="shared" si="5"/>
        <v>2105</v>
      </c>
      <c r="D25" s="11">
        <f t="shared" si="0"/>
        <v>1852.4687723108727</v>
      </c>
      <c r="E25" s="11">
        <f t="shared" si="1"/>
        <v>736.66891859286773</v>
      </c>
      <c r="F25" s="11">
        <f t="shared" si="2"/>
        <v>1396.4689496339181</v>
      </c>
      <c r="G25" s="11">
        <f t="shared" si="3"/>
        <v>1579.6147111753135</v>
      </c>
      <c r="H25" s="11">
        <f t="shared" si="4"/>
        <v>1773.1665351738036</v>
      </c>
    </row>
    <row r="26" spans="1:8">
      <c r="A26" t="s">
        <v>85</v>
      </c>
      <c r="B26" s="1">
        <v>43948</v>
      </c>
      <c r="C26">
        <f t="shared" si="5"/>
        <v>2085</v>
      </c>
      <c r="D26" s="11">
        <f t="shared" si="0"/>
        <v>1824.9549940039158</v>
      </c>
      <c r="E26" s="11">
        <f t="shared" si="1"/>
        <v>725.72754910003368</v>
      </c>
      <c r="F26" s="11">
        <f t="shared" si="2"/>
        <v>1375.7279052141264</v>
      </c>
      <c r="G26" s="11">
        <f t="shared" si="3"/>
        <v>1556.1534957295764</v>
      </c>
      <c r="H26" s="11">
        <f t="shared" si="4"/>
        <v>1746.8305927388722</v>
      </c>
    </row>
    <row r="27" spans="1:8">
      <c r="A27" t="s">
        <v>85</v>
      </c>
      <c r="B27" s="1">
        <v>43947</v>
      </c>
      <c r="C27">
        <f t="shared" si="5"/>
        <v>2065</v>
      </c>
      <c r="D27" s="11">
        <f t="shared" si="0"/>
        <v>1794.0491060426764</v>
      </c>
      <c r="E27" s="11">
        <f t="shared" si="1"/>
        <v>713.43724364232969</v>
      </c>
      <c r="F27" s="11">
        <f t="shared" si="2"/>
        <v>1352.429745728881</v>
      </c>
      <c r="G27" s="11">
        <f t="shared" si="3"/>
        <v>1529.7998016672416</v>
      </c>
      <c r="H27" s="11">
        <f t="shared" si="4"/>
        <v>1717.2477532914149</v>
      </c>
    </row>
    <row r="28" spans="1:8">
      <c r="A28" t="s">
        <v>85</v>
      </c>
      <c r="B28" s="1">
        <v>43946</v>
      </c>
      <c r="C28">
        <f t="shared" si="5"/>
        <v>2052</v>
      </c>
      <c r="D28" s="11">
        <f t="shared" si="0"/>
        <v>1771.6234922171429</v>
      </c>
      <c r="E28" s="11">
        <f t="shared" si="1"/>
        <v>704.51927809680058</v>
      </c>
      <c r="F28" s="11">
        <f t="shared" si="2"/>
        <v>1335.5243739072698</v>
      </c>
      <c r="G28" s="11">
        <f t="shared" si="3"/>
        <v>1510.677304146401</v>
      </c>
      <c r="H28" s="11">
        <f t="shared" si="4"/>
        <v>1695.7821563752723</v>
      </c>
    </row>
    <row r="29" spans="1:8">
      <c r="A29" t="s">
        <v>85</v>
      </c>
      <c r="B29" s="1">
        <v>43945</v>
      </c>
      <c r="C29">
        <f t="shared" si="5"/>
        <v>2031</v>
      </c>
      <c r="D29" s="11">
        <f t="shared" si="0"/>
        <v>1746.1826698100251</v>
      </c>
      <c r="E29" s="11">
        <f t="shared" si="1"/>
        <v>694.40225836027594</v>
      </c>
      <c r="F29" s="11">
        <f t="shared" si="2"/>
        <v>1316.3460109163666</v>
      </c>
      <c r="G29" s="11">
        <f t="shared" si="3"/>
        <v>1488.983714521918</v>
      </c>
      <c r="H29" s="11">
        <f t="shared" si="4"/>
        <v>1671.4304287813288</v>
      </c>
    </row>
    <row r="30" spans="1:8">
      <c r="A30" t="s">
        <v>85</v>
      </c>
      <c r="B30" s="1">
        <v>43944</v>
      </c>
      <c r="C30">
        <f t="shared" si="5"/>
        <v>2004</v>
      </c>
      <c r="D30" s="11">
        <f t="shared" si="0"/>
        <v>1707.1734087857778</v>
      </c>
      <c r="E30" s="11">
        <f t="shared" si="1"/>
        <v>678.88949476427149</v>
      </c>
      <c r="F30" s="11">
        <f t="shared" si="2"/>
        <v>1286.9391876636485</v>
      </c>
      <c r="G30" s="11">
        <f t="shared" si="3"/>
        <v>1455.7202104310443</v>
      </c>
      <c r="H30" s="11">
        <f t="shared" si="4"/>
        <v>1634.0911131372823</v>
      </c>
    </row>
    <row r="31" spans="1:8">
      <c r="A31" t="s">
        <v>85</v>
      </c>
      <c r="B31" s="1">
        <v>43943</v>
      </c>
      <c r="C31">
        <f t="shared" si="5"/>
        <v>1979</v>
      </c>
      <c r="D31" s="11">
        <f t="shared" si="0"/>
        <v>1669.8602025886717</v>
      </c>
      <c r="E31" s="11">
        <f t="shared" si="1"/>
        <v>664.05119915070202</v>
      </c>
      <c r="F31" s="11">
        <f t="shared" si="2"/>
        <v>1258.8109219436569</v>
      </c>
      <c r="G31" s="11">
        <f t="shared" si="3"/>
        <v>1423.9029456484693</v>
      </c>
      <c r="H31" s="11">
        <f t="shared" si="4"/>
        <v>1598.3752459994987</v>
      </c>
    </row>
    <row r="32" spans="1:8">
      <c r="A32" t="s">
        <v>85</v>
      </c>
      <c r="B32" s="1">
        <v>43942</v>
      </c>
      <c r="C32">
        <f t="shared" si="5"/>
        <v>1945</v>
      </c>
      <c r="D32" s="11">
        <f t="shared" si="0"/>
        <v>1622.5591179650676</v>
      </c>
      <c r="E32" s="11">
        <f t="shared" si="1"/>
        <v>645.24103652945996</v>
      </c>
      <c r="F32" s="11">
        <f t="shared" si="2"/>
        <v>1223.1533729753851</v>
      </c>
      <c r="G32" s="11">
        <f t="shared" si="3"/>
        <v>1383.5689382725789</v>
      </c>
      <c r="H32" s="11">
        <f t="shared" si="4"/>
        <v>1553.0990709915004</v>
      </c>
    </row>
    <row r="33" spans="1:8">
      <c r="A33" t="s">
        <v>85</v>
      </c>
      <c r="B33" s="1">
        <v>43941</v>
      </c>
      <c r="C33">
        <f t="shared" si="5"/>
        <v>1906</v>
      </c>
      <c r="D33" s="11">
        <f t="shared" si="0"/>
        <v>1574.8811322687652</v>
      </c>
      <c r="E33" s="11">
        <f t="shared" si="1"/>
        <v>626.28099213434348</v>
      </c>
      <c r="F33" s="11">
        <f t="shared" si="2"/>
        <v>1187.2117001109514</v>
      </c>
      <c r="G33" s="11">
        <f t="shared" si="3"/>
        <v>1342.9135443837329</v>
      </c>
      <c r="H33" s="11">
        <f t="shared" si="4"/>
        <v>1507.4621296487767</v>
      </c>
    </row>
    <row r="34" spans="1:8">
      <c r="A34" t="s">
        <v>85</v>
      </c>
      <c r="B34" s="1">
        <v>43940</v>
      </c>
      <c r="C34">
        <f t="shared" ref="C34:C65" si="6">SUMIFS(Cases,LA,"Blaenau Gwent",SpecDate,B34)+SUMIFS(Cases,LA,"Caerphilly",SpecDate,B34)+SUMIFS(Cases,LA,"Monmouthshire",SpecDate,B34)+SUMIFS(Cases,LA,"Newport",SpecDate,B34)+SUMIFS(Cases,LA,"Torfaen",SpecDate,B34)</f>
        <v>1867</v>
      </c>
      <c r="D34" s="11">
        <f t="shared" si="0"/>
        <v>1523.0572347727846</v>
      </c>
      <c r="E34" s="11">
        <f t="shared" si="1"/>
        <v>605.67224822660808</v>
      </c>
      <c r="F34" s="11">
        <f t="shared" si="2"/>
        <v>1148.1446643887411</v>
      </c>
      <c r="G34" s="11">
        <f t="shared" si="3"/>
        <v>1298.7228988523789</v>
      </c>
      <c r="H34" s="11">
        <f t="shared" si="4"/>
        <v>1457.8567586240772</v>
      </c>
    </row>
    <row r="35" spans="1:8">
      <c r="A35" t="s">
        <v>85</v>
      </c>
      <c r="B35" s="1">
        <v>43939</v>
      </c>
      <c r="C35">
        <f t="shared" si="6"/>
        <v>1854</v>
      </c>
      <c r="D35" s="11">
        <f t="shared" si="0"/>
        <v>1489.5130393026591</v>
      </c>
      <c r="E35" s="11">
        <f t="shared" si="1"/>
        <v>592.33277035178298</v>
      </c>
      <c r="F35" s="11">
        <f t="shared" si="2"/>
        <v>1122.8576376303649</v>
      </c>
      <c r="G35" s="11">
        <f t="shared" si="3"/>
        <v>1270.1194991993568</v>
      </c>
      <c r="H35" s="11">
        <f t="shared" si="4"/>
        <v>1425.7485548335446</v>
      </c>
    </row>
    <row r="36" spans="1:8">
      <c r="A36" t="s">
        <v>85</v>
      </c>
      <c r="B36" s="1">
        <v>43938</v>
      </c>
      <c r="C36">
        <f t="shared" si="6"/>
        <v>1805</v>
      </c>
      <c r="D36" s="11">
        <f t="shared" si="0"/>
        <v>1443.719558969847</v>
      </c>
      <c r="E36" s="11">
        <f t="shared" si="1"/>
        <v>574.12213482603863</v>
      </c>
      <c r="F36" s="11">
        <f t="shared" si="2"/>
        <v>1088.3365842467392</v>
      </c>
      <c r="G36" s="11">
        <f t="shared" si="3"/>
        <v>1231.0710378752876</v>
      </c>
      <c r="H36" s="11">
        <f t="shared" si="4"/>
        <v>1381.9154451644465</v>
      </c>
    </row>
    <row r="37" spans="1:8">
      <c r="A37" t="s">
        <v>85</v>
      </c>
      <c r="B37" s="1">
        <v>43937</v>
      </c>
      <c r="C37">
        <f t="shared" si="6"/>
        <v>1763</v>
      </c>
      <c r="D37" s="11">
        <f t="shared" si="0"/>
        <v>1383.0384862654623</v>
      </c>
      <c r="E37" s="11">
        <f t="shared" si="1"/>
        <v>549.99116923225392</v>
      </c>
      <c r="F37" s="11">
        <f t="shared" si="2"/>
        <v>1042.5926369647329</v>
      </c>
      <c r="G37" s="11">
        <f t="shared" si="3"/>
        <v>1179.3278092894839</v>
      </c>
      <c r="H37" s="11">
        <f t="shared" si="4"/>
        <v>1323.8320652737075</v>
      </c>
    </row>
    <row r="38" spans="1:8">
      <c r="A38" t="s">
        <v>85</v>
      </c>
      <c r="B38" s="1">
        <v>43936</v>
      </c>
      <c r="C38">
        <f t="shared" si="6"/>
        <v>1701</v>
      </c>
      <c r="D38" s="11">
        <f t="shared" si="0"/>
        <v>1315.3847437161639</v>
      </c>
      <c r="E38" s="11">
        <f t="shared" si="1"/>
        <v>523.08739082179216</v>
      </c>
      <c r="F38" s="11">
        <f t="shared" si="2"/>
        <v>991.59239760373839</v>
      </c>
      <c r="G38" s="11">
        <f t="shared" si="3"/>
        <v>1121.6389302140069</v>
      </c>
      <c r="H38" s="11">
        <f t="shared" si="4"/>
        <v>1259.0745081905543</v>
      </c>
    </row>
    <row r="39" spans="1:8">
      <c r="A39" t="s">
        <v>85</v>
      </c>
      <c r="B39" s="1">
        <v>43935</v>
      </c>
      <c r="C39">
        <f t="shared" si="6"/>
        <v>1652</v>
      </c>
      <c r="D39" s="11">
        <f t="shared" si="0"/>
        <v>1248.4848033122616</v>
      </c>
      <c r="E39" s="11">
        <f t="shared" si="1"/>
        <v>496.48337595907924</v>
      </c>
      <c r="F39" s="11">
        <f t="shared" si="2"/>
        <v>941.16040603506679</v>
      </c>
      <c r="G39" s="11">
        <f t="shared" si="3"/>
        <v>1064.5928241644408</v>
      </c>
      <c r="H39" s="11">
        <f t="shared" si="4"/>
        <v>1195.0384837768513</v>
      </c>
    </row>
    <row r="40" spans="1:8">
      <c r="A40" t="s">
        <v>85</v>
      </c>
      <c r="B40" s="1">
        <v>43934</v>
      </c>
      <c r="C40">
        <f t="shared" si="6"/>
        <v>1605</v>
      </c>
      <c r="D40" s="11">
        <f t="shared" si="0"/>
        <v>1190.0651370440653</v>
      </c>
      <c r="E40" s="11">
        <f t="shared" si="1"/>
        <v>473.2517010085412</v>
      </c>
      <c r="F40" s="11">
        <f t="shared" si="2"/>
        <v>897.1212021300297</v>
      </c>
      <c r="G40" s="11">
        <f t="shared" si="3"/>
        <v>1014.7779146563687</v>
      </c>
      <c r="H40" s="11">
        <f t="shared" si="4"/>
        <v>1139.1197018944629</v>
      </c>
    </row>
    <row r="41" spans="1:8">
      <c r="A41" t="s">
        <v>85</v>
      </c>
      <c r="B41" s="1">
        <v>43933</v>
      </c>
      <c r="C41">
        <f t="shared" si="6"/>
        <v>1573</v>
      </c>
      <c r="D41" s="11">
        <f t="shared" si="0"/>
        <v>1139.7488438388766</v>
      </c>
      <c r="E41" s="11">
        <f t="shared" si="1"/>
        <v>453.24248419630356</v>
      </c>
      <c r="F41" s="11">
        <f t="shared" si="2"/>
        <v>859.19066199246549</v>
      </c>
      <c r="G41" s="11">
        <f t="shared" si="3"/>
        <v>971.87281517683584</v>
      </c>
      <c r="H41" s="11">
        <f t="shared" si="4"/>
        <v>1090.9573962086636</v>
      </c>
    </row>
    <row r="42" spans="1:8">
      <c r="A42" t="s">
        <v>85</v>
      </c>
      <c r="B42" s="1">
        <v>43932</v>
      </c>
      <c r="C42">
        <f t="shared" si="6"/>
        <v>1548</v>
      </c>
      <c r="D42" s="11">
        <f t="shared" si="0"/>
        <v>1093.9553635060647</v>
      </c>
      <c r="E42" s="11">
        <f t="shared" si="1"/>
        <v>435.03184867055927</v>
      </c>
      <c r="F42" s="11">
        <f t="shared" si="2"/>
        <v>824.66960860883967</v>
      </c>
      <c r="G42" s="11">
        <f t="shared" si="3"/>
        <v>932.82435385276654</v>
      </c>
      <c r="H42" s="11">
        <f t="shared" si="4"/>
        <v>1047.1242865395654</v>
      </c>
    </row>
    <row r="43" spans="1:8">
      <c r="A43" t="s">
        <v>85</v>
      </c>
      <c r="B43" s="1">
        <v>43931</v>
      </c>
      <c r="C43">
        <f t="shared" si="6"/>
        <v>1508</v>
      </c>
      <c r="D43" s="11">
        <f t="shared" si="0"/>
        <v>1047.9734326369037</v>
      </c>
      <c r="E43" s="11">
        <f t="shared" si="1"/>
        <v>416.74627225787771</v>
      </c>
      <c r="F43" s="11">
        <f t="shared" si="2"/>
        <v>790.00649327713313</v>
      </c>
      <c r="G43" s="11">
        <f t="shared" si="3"/>
        <v>893.61519927221957</v>
      </c>
      <c r="H43" s="11">
        <f t="shared" si="4"/>
        <v>1003.1107937031049</v>
      </c>
    </row>
    <row r="44" spans="1:8">
      <c r="A44" t="s">
        <v>85</v>
      </c>
      <c r="B44" s="1">
        <v>43930</v>
      </c>
      <c r="C44">
        <f t="shared" si="6"/>
        <v>1455</v>
      </c>
      <c r="D44" s="11">
        <f t="shared" si="0"/>
        <v>991.43827173219745</v>
      </c>
      <c r="E44" s="11">
        <f t="shared" si="1"/>
        <v>394.26400617671186</v>
      </c>
      <c r="F44" s="11">
        <f t="shared" si="2"/>
        <v>747.38790885290359</v>
      </c>
      <c r="G44" s="11">
        <f t="shared" si="3"/>
        <v>845.40722232892415</v>
      </c>
      <c r="H44" s="11">
        <f t="shared" si="4"/>
        <v>948.99584349434178</v>
      </c>
    </row>
    <row r="45" spans="1:8">
      <c r="A45" t="s">
        <v>85</v>
      </c>
      <c r="B45" s="1">
        <v>43929</v>
      </c>
      <c r="C45">
        <f t="shared" si="6"/>
        <v>1391</v>
      </c>
      <c r="D45" s="11">
        <f t="shared" si="0"/>
        <v>917.94256255607945</v>
      </c>
      <c r="E45" s="11">
        <f t="shared" si="1"/>
        <v>365.03706027119625</v>
      </c>
      <c r="F45" s="11">
        <f t="shared" si="2"/>
        <v>691.98374910140535</v>
      </c>
      <c r="G45" s="11">
        <f t="shared" si="3"/>
        <v>782.73685230264005</v>
      </c>
      <c r="H45" s="11">
        <f t="shared" si="4"/>
        <v>878.64640822294984</v>
      </c>
    </row>
    <row r="46" spans="1:8">
      <c r="A46" t="s">
        <v>85</v>
      </c>
      <c r="B46" s="1">
        <v>43928</v>
      </c>
      <c r="C46">
        <f t="shared" si="6"/>
        <v>1303</v>
      </c>
      <c r="D46" s="11">
        <f t="shared" si="0"/>
        <v>845.7660071344045</v>
      </c>
      <c r="E46" s="11">
        <f t="shared" si="1"/>
        <v>336.33470057424114</v>
      </c>
      <c r="F46" s="11">
        <f t="shared" si="2"/>
        <v>637.57402298647241</v>
      </c>
      <c r="G46" s="11">
        <f t="shared" si="3"/>
        <v>721.19133507169954</v>
      </c>
      <c r="H46" s="11">
        <f t="shared" si="4"/>
        <v>809.55965512309558</v>
      </c>
    </row>
    <row r="47" spans="1:8">
      <c r="A47" t="s">
        <v>85</v>
      </c>
      <c r="B47" s="1">
        <v>43927</v>
      </c>
      <c r="C47">
        <f t="shared" si="6"/>
        <v>1248</v>
      </c>
      <c r="D47" s="11">
        <f t="shared" si="0"/>
        <v>774.90860546717283</v>
      </c>
      <c r="E47" s="11">
        <f t="shared" si="1"/>
        <v>308.15692708584663</v>
      </c>
      <c r="F47" s="11">
        <f t="shared" si="2"/>
        <v>584.1587305081049</v>
      </c>
      <c r="G47" s="11">
        <f t="shared" si="3"/>
        <v>660.77067063610264</v>
      </c>
      <c r="H47" s="11">
        <f t="shared" si="4"/>
        <v>741.73558419477922</v>
      </c>
    </row>
    <row r="48" spans="1:8">
      <c r="A48" t="s">
        <v>85</v>
      </c>
      <c r="B48" s="1">
        <v>43926</v>
      </c>
      <c r="C48">
        <f t="shared" si="6"/>
        <v>1162</v>
      </c>
      <c r="D48" s="11">
        <f t="shared" si="0"/>
        <v>703.48585219089398</v>
      </c>
      <c r="E48" s="11">
        <f t="shared" si="1"/>
        <v>279.75433093664043</v>
      </c>
      <c r="F48" s="11">
        <f t="shared" si="2"/>
        <v>530.31725218549502</v>
      </c>
      <c r="G48" s="11">
        <f t="shared" si="3"/>
        <v>599.86792643107276</v>
      </c>
      <c r="H48" s="11">
        <f t="shared" si="4"/>
        <v>673.37036376437527</v>
      </c>
    </row>
    <row r="49" spans="1:8">
      <c r="A49" t="s">
        <v>85</v>
      </c>
      <c r="B49" s="1">
        <v>43925</v>
      </c>
      <c r="C49">
        <f t="shared" si="6"/>
        <v>1133</v>
      </c>
      <c r="D49" s="11">
        <f t="shared" si="0"/>
        <v>661.83828365776037</v>
      </c>
      <c r="E49" s="11">
        <f t="shared" si="1"/>
        <v>263.19239492351494</v>
      </c>
      <c r="F49" s="11">
        <f t="shared" si="2"/>
        <v>498.92156165964599</v>
      </c>
      <c r="G49" s="11">
        <f t="shared" si="3"/>
        <v>564.35471674951179</v>
      </c>
      <c r="H49" s="11">
        <f t="shared" si="4"/>
        <v>633.50568377725313</v>
      </c>
    </row>
    <row r="50" spans="1:8">
      <c r="A50" t="s">
        <v>85</v>
      </c>
      <c r="B50" s="1">
        <v>43924</v>
      </c>
      <c r="C50">
        <f t="shared" si="6"/>
        <v>1065</v>
      </c>
      <c r="D50" s="11">
        <f t="shared" si="0"/>
        <v>608.88368294368559</v>
      </c>
      <c r="E50" s="11">
        <f t="shared" si="1"/>
        <v>242.13400569415623</v>
      </c>
      <c r="F50" s="11">
        <f t="shared" si="2"/>
        <v>459.00215424895106</v>
      </c>
      <c r="G50" s="11">
        <f t="shared" si="3"/>
        <v>519.19991167929174</v>
      </c>
      <c r="H50" s="11">
        <f t="shared" si="4"/>
        <v>582.81801374837835</v>
      </c>
    </row>
    <row r="51" spans="1:8">
      <c r="A51" t="s">
        <v>85</v>
      </c>
      <c r="B51" s="1">
        <v>43923</v>
      </c>
      <c r="C51">
        <f t="shared" si="6"/>
        <v>998</v>
      </c>
      <c r="D51" s="11">
        <f t="shared" si="0"/>
        <v>547.82570916660291</v>
      </c>
      <c r="E51" s="11">
        <f t="shared" si="1"/>
        <v>217.85315832649712</v>
      </c>
      <c r="F51" s="11">
        <f t="shared" si="2"/>
        <v>412.97408307078331</v>
      </c>
      <c r="G51" s="11">
        <f t="shared" si="3"/>
        <v>467.13529658053267</v>
      </c>
      <c r="H51" s="11">
        <f t="shared" si="4"/>
        <v>524.37386752291422</v>
      </c>
    </row>
    <row r="52" spans="1:8">
      <c r="A52" t="s">
        <v>85</v>
      </c>
      <c r="B52" s="1">
        <v>43922</v>
      </c>
      <c r="C52">
        <f t="shared" si="6"/>
        <v>918</v>
      </c>
      <c r="D52" s="11">
        <f t="shared" si="0"/>
        <v>485.07168056237907</v>
      </c>
      <c r="E52" s="11">
        <f t="shared" si="1"/>
        <v>192.89784297640301</v>
      </c>
      <c r="F52" s="11">
        <f t="shared" si="2"/>
        <v>365.66745435988861</v>
      </c>
      <c r="G52" s="11">
        <f t="shared" si="3"/>
        <v>413.62444217347479</v>
      </c>
      <c r="H52" s="11">
        <f t="shared" si="4"/>
        <v>464.30627279118721</v>
      </c>
    </row>
    <row r="53" spans="1:8">
      <c r="A53" t="s">
        <v>85</v>
      </c>
      <c r="B53" s="1">
        <v>43921</v>
      </c>
      <c r="C53">
        <f t="shared" si="6"/>
        <v>834</v>
      </c>
      <c r="D53" s="11">
        <f t="shared" si="0"/>
        <v>424.76750893069249</v>
      </c>
      <c r="E53" s="11">
        <f t="shared" si="1"/>
        <v>168.91675915649276</v>
      </c>
      <c r="F53" s="11">
        <f t="shared" si="2"/>
        <v>320.20763097404387</v>
      </c>
      <c r="G53" s="11">
        <f t="shared" si="3"/>
        <v>362.20260010062628</v>
      </c>
      <c r="H53" s="11">
        <f t="shared" si="4"/>
        <v>406.58365923517323</v>
      </c>
    </row>
    <row r="54" spans="1:8">
      <c r="A54" t="s">
        <v>85</v>
      </c>
      <c r="B54" s="1">
        <v>43920</v>
      </c>
      <c r="C54">
        <f t="shared" si="6"/>
        <v>761</v>
      </c>
      <c r="D54" s="11">
        <f t="shared" si="0"/>
        <v>373.69741358010788</v>
      </c>
      <c r="E54" s="11">
        <f t="shared" si="1"/>
        <v>148.6077787965063</v>
      </c>
      <c r="F54" s="11">
        <f t="shared" si="2"/>
        <v>281.70884304415659</v>
      </c>
      <c r="G54" s="11">
        <f t="shared" si="3"/>
        <v>318.65472759518275</v>
      </c>
      <c r="H54" s="11">
        <f t="shared" si="4"/>
        <v>357.69982087992395</v>
      </c>
    </row>
    <row r="55" spans="1:8">
      <c r="A55" t="s">
        <v>85</v>
      </c>
      <c r="B55" s="1">
        <v>43919</v>
      </c>
      <c r="C55">
        <f t="shared" si="6"/>
        <v>661</v>
      </c>
      <c r="D55" s="11">
        <f t="shared" si="0"/>
        <v>310.75493443953502</v>
      </c>
      <c r="E55" s="11">
        <f t="shared" si="1"/>
        <v>123.57752255947497</v>
      </c>
      <c r="F55" s="11">
        <f t="shared" si="2"/>
        <v>234.26015238518116</v>
      </c>
      <c r="G55" s="11">
        <f t="shared" si="3"/>
        <v>264.98317993164721</v>
      </c>
      <c r="H55" s="11">
        <f t="shared" si="4"/>
        <v>297.45184298083439</v>
      </c>
    </row>
    <row r="56" spans="1:8">
      <c r="A56" t="s">
        <v>85</v>
      </c>
      <c r="B56" s="1">
        <v>43918</v>
      </c>
      <c r="C56">
        <f t="shared" si="6"/>
        <v>607</v>
      </c>
      <c r="D56" s="11">
        <f t="shared" si="0"/>
        <v>281.35665076908776</v>
      </c>
      <c r="E56" s="11">
        <f t="shared" si="1"/>
        <v>111.88674419726873</v>
      </c>
      <c r="F56" s="11">
        <f t="shared" si="2"/>
        <v>212.09848848458185</v>
      </c>
      <c r="G56" s="11">
        <f t="shared" si="3"/>
        <v>239.91503192113359</v>
      </c>
      <c r="H56" s="11">
        <f t="shared" si="4"/>
        <v>269.31206887227756</v>
      </c>
    </row>
    <row r="57" spans="1:8">
      <c r="A57" t="s">
        <v>85</v>
      </c>
      <c r="B57" s="1">
        <v>43917</v>
      </c>
      <c r="C57">
        <f t="shared" si="6"/>
        <v>554</v>
      </c>
      <c r="D57" s="11">
        <f t="shared" si="0"/>
        <v>250.07386173515036</v>
      </c>
      <c r="E57" s="11">
        <f t="shared" si="1"/>
        <v>99.446556965690291</v>
      </c>
      <c r="F57" s="11">
        <f t="shared" si="2"/>
        <v>188.51620510317488</v>
      </c>
      <c r="G57" s="11">
        <f t="shared" si="3"/>
        <v>213.23995134584345</v>
      </c>
      <c r="H57" s="11">
        <f t="shared" si="4"/>
        <v>239.36846309009533</v>
      </c>
    </row>
    <row r="58" spans="1:8">
      <c r="A58" t="s">
        <v>85</v>
      </c>
      <c r="B58" s="1">
        <v>43916</v>
      </c>
      <c r="C58">
        <f t="shared" si="6"/>
        <v>507</v>
      </c>
      <c r="D58" s="11">
        <f t="shared" si="0"/>
        <v>215.21051251058154</v>
      </c>
      <c r="E58" s="11">
        <f t="shared" si="1"/>
        <v>85.582492882304678</v>
      </c>
      <c r="F58" s="11">
        <f t="shared" si="2"/>
        <v>162.23474470823342</v>
      </c>
      <c r="G58" s="11">
        <f t="shared" si="3"/>
        <v>183.51169889747791</v>
      </c>
      <c r="H58" s="11">
        <f t="shared" si="4"/>
        <v>205.99757712802477</v>
      </c>
    </row>
    <row r="59" spans="1:8">
      <c r="A59" t="s">
        <v>85</v>
      </c>
      <c r="B59" s="1">
        <v>43915</v>
      </c>
      <c r="C59">
        <f t="shared" si="6"/>
        <v>454</v>
      </c>
      <c r="D59" s="11">
        <f t="shared" si="0"/>
        <v>182.42011918585197</v>
      </c>
      <c r="E59" s="11">
        <f t="shared" si="1"/>
        <v>72.54277855522848</v>
      </c>
      <c r="F59" s="11">
        <f t="shared" si="2"/>
        <v>137.51596574218033</v>
      </c>
      <c r="G59" s="11">
        <f t="shared" si="3"/>
        <v>155.55107227036657</v>
      </c>
      <c r="H59" s="11">
        <f t="shared" si="4"/>
        <v>174.6109060069422</v>
      </c>
    </row>
    <row r="60" spans="1:8">
      <c r="A60" t="s">
        <v>85</v>
      </c>
      <c r="B60" s="1">
        <v>43914</v>
      </c>
      <c r="C60">
        <f t="shared" si="6"/>
        <v>375</v>
      </c>
      <c r="D60" s="11">
        <f t="shared" si="0"/>
        <v>147.9336710339812</v>
      </c>
      <c r="E60" s="11">
        <f t="shared" si="1"/>
        <v>58.828596245717314</v>
      </c>
      <c r="F60" s="11">
        <f t="shared" si="2"/>
        <v>111.51862924340037</v>
      </c>
      <c r="G60" s="11">
        <f t="shared" si="3"/>
        <v>126.14420633495637</v>
      </c>
      <c r="H60" s="11">
        <f t="shared" si="4"/>
        <v>141.60078637959671</v>
      </c>
    </row>
    <row r="61" spans="1:8">
      <c r="A61" t="s">
        <v>85</v>
      </c>
      <c r="B61" s="1">
        <v>43913</v>
      </c>
      <c r="C61">
        <f t="shared" si="6"/>
        <v>330</v>
      </c>
      <c r="D61" s="11">
        <f t="shared" si="0"/>
        <v>122.49284862686341</v>
      </c>
      <c r="E61" s="11">
        <f t="shared" si="1"/>
        <v>48.711576509192682</v>
      </c>
      <c r="F61" s="11">
        <f t="shared" si="2"/>
        <v>92.340266252497116</v>
      </c>
      <c r="G61" s="11">
        <f t="shared" si="3"/>
        <v>104.45061671047343</v>
      </c>
      <c r="H61" s="11">
        <f t="shared" si="4"/>
        <v>117.24905878565333</v>
      </c>
    </row>
    <row r="62" spans="1:8">
      <c r="A62" t="s">
        <v>85</v>
      </c>
      <c r="B62" s="1">
        <v>43912</v>
      </c>
      <c r="C62">
        <f t="shared" si="6"/>
        <v>269</v>
      </c>
      <c r="D62" s="11">
        <f t="shared" si="0"/>
        <v>97.994278901490716</v>
      </c>
      <c r="E62" s="11">
        <f t="shared" si="1"/>
        <v>38.969261207354144</v>
      </c>
      <c r="F62" s="11">
        <f t="shared" si="2"/>
        <v>73.872213001997693</v>
      </c>
      <c r="G62" s="11">
        <f t="shared" si="3"/>
        <v>83.560493368378744</v>
      </c>
      <c r="H62" s="11">
        <f t="shared" si="4"/>
        <v>93.799247028522672</v>
      </c>
    </row>
    <row r="63" spans="1:8">
      <c r="A63" t="s">
        <v>85</v>
      </c>
      <c r="B63" s="1">
        <v>43911</v>
      </c>
      <c r="C63">
        <f t="shared" si="6"/>
        <v>231</v>
      </c>
      <c r="D63" s="11">
        <f t="shared" si="0"/>
        <v>83.672038138965149</v>
      </c>
      <c r="E63" s="11">
        <f t="shared" si="1"/>
        <v>33.273753800125462</v>
      </c>
      <c r="F63" s="11">
        <f t="shared" si="2"/>
        <v>63.075504947859571</v>
      </c>
      <c r="G63" s="11">
        <f t="shared" si="3"/>
        <v>71.347805876077231</v>
      </c>
      <c r="H63" s="11">
        <f t="shared" si="4"/>
        <v>80.09012630896936</v>
      </c>
    </row>
    <row r="64" spans="1:8">
      <c r="A64" t="s">
        <v>85</v>
      </c>
      <c r="B64" s="1">
        <v>43910</v>
      </c>
      <c r="C64">
        <f t="shared" si="6"/>
        <v>197</v>
      </c>
      <c r="D64" s="11">
        <f t="shared" si="0"/>
        <v>69.538247912788606</v>
      </c>
      <c r="E64" s="11">
        <f t="shared" si="1"/>
        <v>27.653187279834</v>
      </c>
      <c r="F64" s="11">
        <f t="shared" si="2"/>
        <v>52.420858841802215</v>
      </c>
      <c r="G64" s="11">
        <f t="shared" si="3"/>
        <v>59.295811640253376</v>
      </c>
      <c r="H64" s="11">
        <f t="shared" si="4"/>
        <v>66.561388756778584</v>
      </c>
    </row>
    <row r="65" spans="1:8">
      <c r="A65" t="s">
        <v>85</v>
      </c>
      <c r="B65" s="1">
        <v>43909</v>
      </c>
      <c r="C65">
        <f t="shared" si="6"/>
        <v>158</v>
      </c>
      <c r="D65" s="11">
        <f t="shared" si="0"/>
        <v>55.969809295659125</v>
      </c>
      <c r="E65" s="11">
        <f t="shared" si="1"/>
        <v>22.257443420354193</v>
      </c>
      <c r="F65" s="11">
        <f t="shared" si="2"/>
        <v>42.192398579987149</v>
      </c>
      <c r="G65" s="11">
        <f t="shared" si="3"/>
        <v>47.725897173862471</v>
      </c>
      <c r="H65" s="11">
        <f t="shared" si="4"/>
        <v>53.573800706675449</v>
      </c>
    </row>
    <row r="66" spans="1:8">
      <c r="A66" t="s">
        <v>85</v>
      </c>
      <c r="B66" s="1">
        <v>43908</v>
      </c>
      <c r="C66">
        <f t="shared" ref="C66:C100" si="7">SUMIFS(Cases,LA,"Blaenau Gwent",SpecDate,B66)+SUMIFS(Cases,LA,"Caerphilly",SpecDate,B66)+SUMIFS(Cases,LA,"Monmouthshire",SpecDate,B66)+SUMIFS(Cases,LA,"Newport",SpecDate,B66)+SUMIFS(Cases,LA,"Torfaen",SpecDate,B66)</f>
        <v>125</v>
      </c>
      <c r="D66" s="11">
        <f t="shared" ref="D66:D129" si="8">SUMIFS(CasesHB,HB,"Wales",SpecDate,B66)*SUMIFS(Pop,Area,A66)</f>
        <v>44.662777114717883</v>
      </c>
      <c r="E66" s="11">
        <f t="shared" ref="E66:E129" si="9">SUMIFS(CasesHB,HB,"Wales",SpecDate,B66)*SUMIFS(AreaKm2,Area,A66)</f>
        <v>17.760990204121022</v>
      </c>
      <c r="F66" s="11">
        <f t="shared" ref="F66:F129" si="10">SUMIFS(CasesHB,HB,"Wales",SpecDate,B66)*SUMIFS(PopKm2,Area,A66)</f>
        <v>33.66868169514126</v>
      </c>
      <c r="G66" s="11">
        <f t="shared" ref="G66:G129" si="11">SUMIFS(CasesHB,HB,"Wales",SpecDate,B66)*SUMIFS(PopKm2SRT,Area,A66)</f>
        <v>38.084301785203387</v>
      </c>
      <c r="H66" s="11">
        <f t="shared" ref="H66:H129" si="12">SUMIFS(CasesHB,HB,"Wales",SpecDate,B66)*SUMIFS(PopSRTKm2,Area,A66)</f>
        <v>42.750810664922831</v>
      </c>
    </row>
    <row r="67" spans="1:8">
      <c r="A67" t="s">
        <v>85</v>
      </c>
      <c r="B67" s="1">
        <v>43907</v>
      </c>
      <c r="C67">
        <f t="shared" si="7"/>
        <v>106</v>
      </c>
      <c r="D67" s="11">
        <f t="shared" si="8"/>
        <v>38.067008342502163</v>
      </c>
      <c r="E67" s="11">
        <f t="shared" si="9"/>
        <v>15.13805916131834</v>
      </c>
      <c r="F67" s="11">
        <f t="shared" si="10"/>
        <v>28.696513512314489</v>
      </c>
      <c r="G67" s="11">
        <f t="shared" si="11"/>
        <v>32.460037808485588</v>
      </c>
      <c r="H67" s="11">
        <f t="shared" si="12"/>
        <v>36.437399807233803</v>
      </c>
    </row>
    <row r="68" spans="1:8">
      <c r="A68" t="s">
        <v>85</v>
      </c>
      <c r="B68" s="1">
        <v>43906</v>
      </c>
      <c r="C68">
        <f t="shared" si="7"/>
        <v>82</v>
      </c>
      <c r="D68" s="11">
        <f t="shared" si="8"/>
        <v>31.094338497588403</v>
      </c>
      <c r="E68" s="11">
        <f t="shared" si="9"/>
        <v>12.36524634464122</v>
      </c>
      <c r="F68" s="11">
        <f t="shared" si="10"/>
        <v>23.440221433326194</v>
      </c>
      <c r="G68" s="11">
        <f t="shared" si="11"/>
        <v>26.514387318812485</v>
      </c>
      <c r="H68" s="11">
        <f t="shared" si="12"/>
        <v>29.763222614819693</v>
      </c>
    </row>
    <row r="69" spans="1:8">
      <c r="A69" t="s">
        <v>85</v>
      </c>
      <c r="B69" s="1">
        <v>43905</v>
      </c>
      <c r="C69">
        <f t="shared" si="7"/>
        <v>59</v>
      </c>
      <c r="D69" s="11">
        <f t="shared" si="8"/>
        <v>24.687020261721702</v>
      </c>
      <c r="E69" s="11">
        <f t="shared" si="9"/>
        <v>9.8172561887757563</v>
      </c>
      <c r="F69" s="11">
        <f t="shared" si="10"/>
        <v>18.610115198580189</v>
      </c>
      <c r="G69" s="11">
        <f t="shared" si="11"/>
        <v>21.050816598572336</v>
      </c>
      <c r="H69" s="11">
        <f t="shared" si="12"/>
        <v>23.63019492449321</v>
      </c>
    </row>
    <row r="70" spans="1:8">
      <c r="A70" t="s">
        <v>85</v>
      </c>
      <c r="B70" s="1">
        <v>43904</v>
      </c>
      <c r="C70">
        <f t="shared" si="7"/>
        <v>37</v>
      </c>
      <c r="D70" s="11">
        <f t="shared" si="8"/>
        <v>19.221954707600105</v>
      </c>
      <c r="E70" s="11">
        <f t="shared" si="9"/>
        <v>7.6439704675963895</v>
      </c>
      <c r="F70" s="11">
        <f t="shared" si="10"/>
        <v>14.49031870423801</v>
      </c>
      <c r="G70" s="11">
        <f t="shared" si="11"/>
        <v>16.390712160720444</v>
      </c>
      <c r="H70" s="11">
        <f t="shared" si="12"/>
        <v>18.399083070979447</v>
      </c>
    </row>
    <row r="71" spans="1:8">
      <c r="A71" t="s">
        <v>85</v>
      </c>
      <c r="B71" s="1">
        <v>43903</v>
      </c>
      <c r="C71">
        <f t="shared" si="7"/>
        <v>25</v>
      </c>
      <c r="D71" s="11">
        <f t="shared" si="8"/>
        <v>15.641394516968711</v>
      </c>
      <c r="E71" s="11">
        <f t="shared" si="9"/>
        <v>6.220093615789219</v>
      </c>
      <c r="F71" s="11">
        <f t="shared" si="10"/>
        <v>11.791141690703478</v>
      </c>
      <c r="G71" s="11">
        <f t="shared" si="11"/>
        <v>13.337540287645067</v>
      </c>
      <c r="H71" s="11">
        <f t="shared" si="12"/>
        <v>14.971802891091118</v>
      </c>
    </row>
    <row r="72" spans="1:8">
      <c r="A72" t="s">
        <v>85</v>
      </c>
      <c r="B72" s="1">
        <v>43902</v>
      </c>
      <c r="C72">
        <f t="shared" si="7"/>
        <v>13</v>
      </c>
      <c r="D72" s="11">
        <f t="shared" si="8"/>
        <v>10.553230035545155</v>
      </c>
      <c r="E72" s="11">
        <f t="shared" si="9"/>
        <v>4.1966896684842929</v>
      </c>
      <c r="F72" s="11">
        <f t="shared" si="10"/>
        <v>7.9554690925228293</v>
      </c>
      <c r="G72" s="11">
        <f t="shared" si="11"/>
        <v>8.9988223627484807</v>
      </c>
      <c r="H72" s="11">
        <f t="shared" si="12"/>
        <v>10.101457372302441</v>
      </c>
    </row>
    <row r="73" spans="1:8">
      <c r="A73" t="s">
        <v>85</v>
      </c>
      <c r="B73" s="1">
        <v>43901</v>
      </c>
      <c r="C73">
        <f t="shared" si="7"/>
        <v>6</v>
      </c>
      <c r="D73" s="11">
        <f t="shared" si="8"/>
        <v>6.0304171631686598</v>
      </c>
      <c r="E73" s="11">
        <f t="shared" si="9"/>
        <v>2.3981083819910243</v>
      </c>
      <c r="F73" s="11">
        <f t="shared" si="10"/>
        <v>4.5459823385844738</v>
      </c>
      <c r="G73" s="11">
        <f t="shared" si="11"/>
        <v>5.1421842072848456</v>
      </c>
      <c r="H73" s="11">
        <f t="shared" si="12"/>
        <v>5.7722613556013949</v>
      </c>
    </row>
    <row r="74" spans="1:8">
      <c r="A74" t="s">
        <v>85</v>
      </c>
      <c r="B74" s="1">
        <v>43900</v>
      </c>
      <c r="C74">
        <f t="shared" si="7"/>
        <v>1</v>
      </c>
      <c r="D74" s="11">
        <f t="shared" si="8"/>
        <v>3.392109654282371</v>
      </c>
      <c r="E74" s="11">
        <f t="shared" si="9"/>
        <v>1.348935964869951</v>
      </c>
      <c r="F74" s="11">
        <f t="shared" si="10"/>
        <v>2.5571150654537664</v>
      </c>
      <c r="G74" s="11">
        <f t="shared" si="11"/>
        <v>2.8924786165977254</v>
      </c>
      <c r="H74" s="11">
        <f t="shared" si="12"/>
        <v>3.2468970125257846</v>
      </c>
    </row>
    <row r="75" spans="1:8">
      <c r="A75" t="s">
        <v>85</v>
      </c>
      <c r="B75" s="1">
        <v>43899</v>
      </c>
      <c r="C75">
        <f t="shared" si="7"/>
        <v>0</v>
      </c>
      <c r="D75" s="11">
        <f t="shared" si="8"/>
        <v>1.3191537544431444</v>
      </c>
      <c r="E75" s="11">
        <f t="shared" si="9"/>
        <v>0.52458620856053662</v>
      </c>
      <c r="F75" s="11">
        <f t="shared" si="10"/>
        <v>0.99443363656535366</v>
      </c>
      <c r="G75" s="11">
        <f t="shared" si="11"/>
        <v>1.1248527953435601</v>
      </c>
      <c r="H75" s="11">
        <f t="shared" si="12"/>
        <v>1.2626821715378052</v>
      </c>
    </row>
    <row r="76" spans="1:8">
      <c r="A76" t="s">
        <v>85</v>
      </c>
      <c r="B76" s="1">
        <v>43898</v>
      </c>
      <c r="C76">
        <f t="shared" si="7"/>
        <v>0</v>
      </c>
      <c r="D76" s="11">
        <f t="shared" si="8"/>
        <v>0.75380214539608248</v>
      </c>
      <c r="E76" s="11">
        <f t="shared" si="9"/>
        <v>0.29976354774887803</v>
      </c>
      <c r="F76" s="11">
        <f t="shared" si="10"/>
        <v>0.56824779232305922</v>
      </c>
      <c r="G76" s="11">
        <f t="shared" si="11"/>
        <v>0.6427730259106057</v>
      </c>
      <c r="H76" s="11">
        <f t="shared" si="12"/>
        <v>0.72153266945017436</v>
      </c>
    </row>
    <row r="77" spans="1:8">
      <c r="A77" t="s">
        <v>85</v>
      </c>
      <c r="B77" s="1">
        <v>43897</v>
      </c>
      <c r="C77">
        <f t="shared" si="7"/>
        <v>0</v>
      </c>
      <c r="D77" s="11">
        <f t="shared" si="8"/>
        <v>0.75380214539608248</v>
      </c>
      <c r="E77" s="11">
        <f t="shared" si="9"/>
        <v>0.29976354774887803</v>
      </c>
      <c r="F77" s="11">
        <f t="shared" si="10"/>
        <v>0.56824779232305922</v>
      </c>
      <c r="G77" s="11">
        <f t="shared" si="11"/>
        <v>0.6427730259106057</v>
      </c>
      <c r="H77" s="11">
        <f t="shared" si="12"/>
        <v>0.72153266945017436</v>
      </c>
    </row>
    <row r="78" spans="1:8">
      <c r="A78" t="s">
        <v>85</v>
      </c>
      <c r="B78" s="1">
        <v>43896</v>
      </c>
      <c r="C78">
        <f t="shared" si="7"/>
        <v>0</v>
      </c>
      <c r="D78" s="11">
        <f t="shared" si="8"/>
        <v>0.37690107269804124</v>
      </c>
      <c r="E78" s="11">
        <f t="shared" si="9"/>
        <v>0.14988177387443902</v>
      </c>
      <c r="F78" s="11">
        <f t="shared" si="10"/>
        <v>0.28412389616152961</v>
      </c>
      <c r="G78" s="11">
        <f t="shared" si="11"/>
        <v>0.32138651295530285</v>
      </c>
      <c r="H78" s="11">
        <f t="shared" si="12"/>
        <v>0.36076633472508718</v>
      </c>
    </row>
    <row r="79" spans="1:8">
      <c r="A79" t="s">
        <v>85</v>
      </c>
      <c r="B79" s="1">
        <v>43895</v>
      </c>
      <c r="C79">
        <f t="shared" si="7"/>
        <v>0</v>
      </c>
      <c r="D79" s="11">
        <f t="shared" si="8"/>
        <v>0.37690107269804124</v>
      </c>
      <c r="E79" s="11">
        <f t="shared" si="9"/>
        <v>0.14988177387443902</v>
      </c>
      <c r="F79" s="11">
        <f t="shared" si="10"/>
        <v>0.28412389616152961</v>
      </c>
      <c r="G79" s="11">
        <f t="shared" si="11"/>
        <v>0.32138651295530285</v>
      </c>
      <c r="H79" s="11">
        <f t="shared" si="12"/>
        <v>0.36076633472508718</v>
      </c>
    </row>
    <row r="80" spans="1:8">
      <c r="A80" t="s">
        <v>85</v>
      </c>
      <c r="B80" s="1">
        <v>43894</v>
      </c>
      <c r="C80">
        <f t="shared" si="7"/>
        <v>0</v>
      </c>
      <c r="D80" s="11">
        <f t="shared" si="8"/>
        <v>0.37690107269804124</v>
      </c>
      <c r="E80" s="11">
        <f t="shared" si="9"/>
        <v>0.14988177387443902</v>
      </c>
      <c r="F80" s="11">
        <f t="shared" si="10"/>
        <v>0.28412389616152961</v>
      </c>
      <c r="G80" s="11">
        <f t="shared" si="11"/>
        <v>0.32138651295530285</v>
      </c>
      <c r="H80" s="11">
        <f t="shared" si="12"/>
        <v>0.36076633472508718</v>
      </c>
    </row>
    <row r="81" spans="1:8">
      <c r="A81" t="s">
        <v>85</v>
      </c>
      <c r="B81" s="1">
        <v>43893</v>
      </c>
      <c r="C81">
        <f t="shared" si="7"/>
        <v>0</v>
      </c>
      <c r="D81" s="11">
        <f t="shared" si="8"/>
        <v>0.18845053634902062</v>
      </c>
      <c r="E81" s="11">
        <f t="shared" si="9"/>
        <v>7.4940886937219509E-2</v>
      </c>
      <c r="F81" s="11">
        <f t="shared" si="10"/>
        <v>0.1420619480807648</v>
      </c>
      <c r="G81" s="11">
        <f t="shared" si="11"/>
        <v>0.16069325647765142</v>
      </c>
      <c r="H81" s="11">
        <f t="shared" si="12"/>
        <v>0.18038316736254359</v>
      </c>
    </row>
    <row r="82" spans="1:8">
      <c r="A82" t="s">
        <v>85</v>
      </c>
      <c r="B82" s="1">
        <v>43892</v>
      </c>
      <c r="C82">
        <f t="shared" si="7"/>
        <v>0</v>
      </c>
      <c r="D82" s="11">
        <f t="shared" si="8"/>
        <v>0.18845053634902062</v>
      </c>
      <c r="E82" s="11">
        <f t="shared" si="9"/>
        <v>7.4940886937219509E-2</v>
      </c>
      <c r="F82" s="11">
        <f t="shared" si="10"/>
        <v>0.1420619480807648</v>
      </c>
      <c r="G82" s="11">
        <f t="shared" si="11"/>
        <v>0.16069325647765142</v>
      </c>
      <c r="H82" s="11">
        <f t="shared" si="12"/>
        <v>0.18038316736254359</v>
      </c>
    </row>
    <row r="83" spans="1:8">
      <c r="A83" t="s">
        <v>85</v>
      </c>
      <c r="B83" s="1">
        <v>43891</v>
      </c>
      <c r="C83">
        <f t="shared" si="7"/>
        <v>0</v>
      </c>
      <c r="D83" s="11">
        <f t="shared" si="8"/>
        <v>0.18845053634902062</v>
      </c>
      <c r="E83" s="11">
        <f t="shared" si="9"/>
        <v>7.4940886937219509E-2</v>
      </c>
      <c r="F83" s="11">
        <f t="shared" si="10"/>
        <v>0.1420619480807648</v>
      </c>
      <c r="G83" s="11">
        <f t="shared" si="11"/>
        <v>0.16069325647765142</v>
      </c>
      <c r="H83" s="11">
        <f t="shared" si="12"/>
        <v>0.18038316736254359</v>
      </c>
    </row>
    <row r="84" spans="1:8">
      <c r="A84" t="s">
        <v>85</v>
      </c>
      <c r="B84" s="1">
        <v>43890</v>
      </c>
      <c r="C84">
        <f t="shared" si="7"/>
        <v>0</v>
      </c>
      <c r="D84" s="11">
        <f t="shared" si="8"/>
        <v>0.18845053634902062</v>
      </c>
      <c r="E84" s="11">
        <f t="shared" si="9"/>
        <v>7.4940886937219509E-2</v>
      </c>
      <c r="F84" s="11">
        <f t="shared" si="10"/>
        <v>0.1420619480807648</v>
      </c>
      <c r="G84" s="11">
        <f t="shared" si="11"/>
        <v>0.16069325647765142</v>
      </c>
      <c r="H84" s="11">
        <f t="shared" si="12"/>
        <v>0.18038316736254359</v>
      </c>
    </row>
    <row r="85" spans="1:8">
      <c r="A85" t="s">
        <v>85</v>
      </c>
      <c r="B85" s="1">
        <v>43889</v>
      </c>
      <c r="C85">
        <f t="shared" si="7"/>
        <v>0</v>
      </c>
      <c r="D85" s="11">
        <f t="shared" si="8"/>
        <v>0.18845053634902062</v>
      </c>
      <c r="E85" s="11">
        <f t="shared" si="9"/>
        <v>7.4940886937219509E-2</v>
      </c>
      <c r="F85" s="11">
        <f t="shared" si="10"/>
        <v>0.1420619480807648</v>
      </c>
      <c r="G85" s="11">
        <f t="shared" si="11"/>
        <v>0.16069325647765142</v>
      </c>
      <c r="H85" s="11">
        <f t="shared" si="12"/>
        <v>0.18038316736254359</v>
      </c>
    </row>
    <row r="86" spans="1:8">
      <c r="A86" t="s">
        <v>85</v>
      </c>
      <c r="B86" s="1">
        <v>43888</v>
      </c>
      <c r="C86">
        <f t="shared" si="7"/>
        <v>0</v>
      </c>
      <c r="D86" s="11">
        <f t="shared" si="8"/>
        <v>0.18845053634902062</v>
      </c>
      <c r="E86" s="11">
        <f t="shared" si="9"/>
        <v>7.4940886937219509E-2</v>
      </c>
      <c r="F86" s="11">
        <f t="shared" si="10"/>
        <v>0.1420619480807648</v>
      </c>
      <c r="G86" s="11">
        <f t="shared" si="11"/>
        <v>0.16069325647765142</v>
      </c>
      <c r="H86" s="11">
        <f t="shared" si="12"/>
        <v>0.18038316736254359</v>
      </c>
    </row>
    <row r="87" spans="1:8">
      <c r="A87" t="s">
        <v>85</v>
      </c>
      <c r="B87" s="1">
        <v>43887</v>
      </c>
      <c r="C87">
        <f t="shared" si="7"/>
        <v>0</v>
      </c>
      <c r="D87" s="11">
        <f t="shared" si="8"/>
        <v>0</v>
      </c>
      <c r="E87" s="11">
        <f t="shared" si="9"/>
        <v>0</v>
      </c>
      <c r="F87" s="11">
        <f t="shared" si="10"/>
        <v>0</v>
      </c>
      <c r="G87" s="11">
        <f t="shared" si="11"/>
        <v>0</v>
      </c>
      <c r="H87" s="11">
        <f t="shared" si="12"/>
        <v>0</v>
      </c>
    </row>
    <row r="88" spans="1:8">
      <c r="A88" t="s">
        <v>85</v>
      </c>
      <c r="B88" s="1">
        <v>43886</v>
      </c>
      <c r="C88">
        <f t="shared" si="7"/>
        <v>0</v>
      </c>
      <c r="D88" s="11">
        <f t="shared" si="8"/>
        <v>0</v>
      </c>
      <c r="E88" s="11">
        <f t="shared" si="9"/>
        <v>0</v>
      </c>
      <c r="F88" s="11">
        <f t="shared" si="10"/>
        <v>0</v>
      </c>
      <c r="G88" s="11">
        <f t="shared" si="11"/>
        <v>0</v>
      </c>
      <c r="H88" s="11">
        <f t="shared" si="12"/>
        <v>0</v>
      </c>
    </row>
    <row r="89" spans="1:8">
      <c r="A89" t="s">
        <v>85</v>
      </c>
      <c r="B89" s="1">
        <v>43885</v>
      </c>
      <c r="C89">
        <f t="shared" si="7"/>
        <v>0</v>
      </c>
      <c r="D89" s="11">
        <f t="shared" si="8"/>
        <v>0</v>
      </c>
      <c r="E89" s="11">
        <f t="shared" si="9"/>
        <v>0</v>
      </c>
      <c r="F89" s="11">
        <f t="shared" si="10"/>
        <v>0</v>
      </c>
      <c r="G89" s="11">
        <f t="shared" si="11"/>
        <v>0</v>
      </c>
      <c r="H89" s="11">
        <f t="shared" si="12"/>
        <v>0</v>
      </c>
    </row>
    <row r="90" spans="1:8">
      <c r="A90" t="s">
        <v>85</v>
      </c>
      <c r="B90" s="1">
        <v>43884</v>
      </c>
      <c r="C90">
        <f t="shared" si="7"/>
        <v>0</v>
      </c>
      <c r="D90" s="11">
        <f t="shared" si="8"/>
        <v>0</v>
      </c>
      <c r="E90" s="11">
        <f t="shared" si="9"/>
        <v>0</v>
      </c>
      <c r="F90" s="11">
        <f t="shared" si="10"/>
        <v>0</v>
      </c>
      <c r="G90" s="11">
        <f t="shared" si="11"/>
        <v>0</v>
      </c>
      <c r="H90" s="11">
        <f t="shared" si="12"/>
        <v>0</v>
      </c>
    </row>
    <row r="91" spans="1:8">
      <c r="A91" t="s">
        <v>85</v>
      </c>
      <c r="B91" s="1">
        <v>43883</v>
      </c>
      <c r="C91">
        <f t="shared" si="7"/>
        <v>0</v>
      </c>
      <c r="D91" s="11">
        <f t="shared" si="8"/>
        <v>0</v>
      </c>
      <c r="E91" s="11">
        <f t="shared" si="9"/>
        <v>0</v>
      </c>
      <c r="F91" s="11">
        <f t="shared" si="10"/>
        <v>0</v>
      </c>
      <c r="G91" s="11">
        <f t="shared" si="11"/>
        <v>0</v>
      </c>
      <c r="H91" s="11">
        <f t="shared" si="12"/>
        <v>0</v>
      </c>
    </row>
    <row r="92" spans="1:8">
      <c r="A92" t="s">
        <v>85</v>
      </c>
      <c r="B92" s="1">
        <v>43882</v>
      </c>
      <c r="C92">
        <f t="shared" si="7"/>
        <v>0</v>
      </c>
      <c r="D92" s="11">
        <f t="shared" si="8"/>
        <v>0</v>
      </c>
      <c r="E92" s="11">
        <f t="shared" si="9"/>
        <v>0</v>
      </c>
      <c r="F92" s="11">
        <f t="shared" si="10"/>
        <v>0</v>
      </c>
      <c r="G92" s="11">
        <f t="shared" si="11"/>
        <v>0</v>
      </c>
      <c r="H92" s="11">
        <f t="shared" si="12"/>
        <v>0</v>
      </c>
    </row>
    <row r="93" spans="1:8">
      <c r="A93" t="s">
        <v>85</v>
      </c>
      <c r="B93" s="1">
        <v>43881</v>
      </c>
      <c r="C93">
        <f t="shared" si="7"/>
        <v>0</v>
      </c>
      <c r="D93" s="11">
        <f t="shared" si="8"/>
        <v>0</v>
      </c>
      <c r="E93" s="11">
        <f t="shared" si="9"/>
        <v>0</v>
      </c>
      <c r="F93" s="11">
        <f t="shared" si="10"/>
        <v>0</v>
      </c>
      <c r="G93" s="11">
        <f t="shared" si="11"/>
        <v>0</v>
      </c>
      <c r="H93" s="11">
        <f t="shared" si="12"/>
        <v>0</v>
      </c>
    </row>
    <row r="94" spans="1:8">
      <c r="A94" t="s">
        <v>85</v>
      </c>
      <c r="B94" s="1">
        <v>43880</v>
      </c>
      <c r="C94">
        <f t="shared" si="7"/>
        <v>0</v>
      </c>
      <c r="D94" s="11">
        <f t="shared" si="8"/>
        <v>0</v>
      </c>
      <c r="E94" s="11">
        <f t="shared" si="9"/>
        <v>0</v>
      </c>
      <c r="F94" s="11">
        <f t="shared" si="10"/>
        <v>0</v>
      </c>
      <c r="G94" s="11">
        <f t="shared" si="11"/>
        <v>0</v>
      </c>
      <c r="H94" s="11">
        <f t="shared" si="12"/>
        <v>0</v>
      </c>
    </row>
    <row r="95" spans="1:8">
      <c r="A95" t="s">
        <v>85</v>
      </c>
      <c r="B95" s="1">
        <v>43879</v>
      </c>
      <c r="C95">
        <f t="shared" si="7"/>
        <v>0</v>
      </c>
      <c r="D95" s="11">
        <f t="shared" si="8"/>
        <v>0</v>
      </c>
      <c r="E95" s="11">
        <f t="shared" si="9"/>
        <v>0</v>
      </c>
      <c r="F95" s="11">
        <f t="shared" si="10"/>
        <v>0</v>
      </c>
      <c r="G95" s="11">
        <f t="shared" si="11"/>
        <v>0</v>
      </c>
      <c r="H95" s="11">
        <f t="shared" si="12"/>
        <v>0</v>
      </c>
    </row>
    <row r="96" spans="1:8">
      <c r="A96" t="s">
        <v>85</v>
      </c>
      <c r="B96" s="1">
        <v>43878</v>
      </c>
      <c r="C96">
        <f t="shared" si="7"/>
        <v>0</v>
      </c>
      <c r="D96" s="11">
        <f t="shared" si="8"/>
        <v>0</v>
      </c>
      <c r="E96" s="11">
        <f t="shared" si="9"/>
        <v>0</v>
      </c>
      <c r="F96" s="11">
        <f t="shared" si="10"/>
        <v>0</v>
      </c>
      <c r="G96" s="11">
        <f t="shared" si="11"/>
        <v>0</v>
      </c>
      <c r="H96" s="11">
        <f t="shared" si="12"/>
        <v>0</v>
      </c>
    </row>
    <row r="97" spans="1:8">
      <c r="A97" t="s">
        <v>85</v>
      </c>
      <c r="B97" s="1">
        <v>43877</v>
      </c>
      <c r="C97">
        <f t="shared" si="7"/>
        <v>0</v>
      </c>
      <c r="D97" s="11">
        <f t="shared" si="8"/>
        <v>0</v>
      </c>
      <c r="E97" s="11">
        <f t="shared" si="9"/>
        <v>0</v>
      </c>
      <c r="F97" s="11">
        <f t="shared" si="10"/>
        <v>0</v>
      </c>
      <c r="G97" s="11">
        <f t="shared" si="11"/>
        <v>0</v>
      </c>
      <c r="H97" s="11">
        <f t="shared" si="12"/>
        <v>0</v>
      </c>
    </row>
    <row r="98" spans="1:8">
      <c r="A98" t="s">
        <v>85</v>
      </c>
      <c r="B98" s="1">
        <v>43876</v>
      </c>
      <c r="C98">
        <f t="shared" si="7"/>
        <v>0</v>
      </c>
      <c r="D98" s="11">
        <f t="shared" si="8"/>
        <v>0</v>
      </c>
      <c r="E98" s="11">
        <f t="shared" si="9"/>
        <v>0</v>
      </c>
      <c r="F98" s="11">
        <f t="shared" si="10"/>
        <v>0</v>
      </c>
      <c r="G98" s="11">
        <f t="shared" si="11"/>
        <v>0</v>
      </c>
      <c r="H98" s="11">
        <f t="shared" si="12"/>
        <v>0</v>
      </c>
    </row>
    <row r="99" spans="1:8">
      <c r="A99" t="s">
        <v>85</v>
      </c>
      <c r="B99" s="1">
        <v>43875</v>
      </c>
      <c r="C99">
        <f t="shared" si="7"/>
        <v>0</v>
      </c>
      <c r="D99" s="11">
        <f t="shared" si="8"/>
        <v>0</v>
      </c>
      <c r="E99" s="11">
        <f t="shared" si="9"/>
        <v>0</v>
      </c>
      <c r="F99" s="11">
        <f t="shared" si="10"/>
        <v>0</v>
      </c>
      <c r="G99" s="11">
        <f t="shared" si="11"/>
        <v>0</v>
      </c>
      <c r="H99" s="11">
        <f t="shared" si="12"/>
        <v>0</v>
      </c>
    </row>
    <row r="100" spans="1:8">
      <c r="A100" t="s">
        <v>85</v>
      </c>
      <c r="B100" s="1">
        <v>43874</v>
      </c>
      <c r="C100">
        <f t="shared" si="7"/>
        <v>0</v>
      </c>
      <c r="D100" s="11">
        <f t="shared" si="8"/>
        <v>0</v>
      </c>
      <c r="E100" s="11">
        <f t="shared" si="9"/>
        <v>0</v>
      </c>
      <c r="F100" s="11">
        <f t="shared" si="10"/>
        <v>0</v>
      </c>
      <c r="G100" s="11">
        <f t="shared" si="11"/>
        <v>0</v>
      </c>
      <c r="H100" s="11">
        <f t="shared" si="12"/>
        <v>0</v>
      </c>
    </row>
    <row r="101" spans="1:8">
      <c r="A101" t="s">
        <v>86</v>
      </c>
      <c r="B101" s="1">
        <v>43972</v>
      </c>
      <c r="C101">
        <f t="shared" ref="C101:C132" si="13">SUMIFS(Cases,LA,"Isle of Anglesey",SpecDate,B101)+SUMIFS(Cases,LA,"Conwy",SpecDate,B101)+SUMIFS(Cases,LA,"Denbighshire",SpecDate,B101)+SUMIFS(Cases,LA,"Flintshire",SpecDate,B101)+SUMIFS(Cases,LA,"Gwynedd",SpecDate,B101)+SUMIFS(Cases,LA,"Wrexham",SpecDate,B101)</f>
        <v>2327</v>
      </c>
      <c r="D101" s="11">
        <f t="shared" si="8"/>
        <v>2833.6114343946556</v>
      </c>
      <c r="E101" s="11">
        <f t="shared" si="9"/>
        <v>3795.6178642088498</v>
      </c>
      <c r="F101" s="11">
        <f t="shared" si="10"/>
        <v>538.6193307744428</v>
      </c>
      <c r="G101" s="11">
        <f t="shared" si="11"/>
        <v>1118.1812083370651</v>
      </c>
      <c r="H101" s="11">
        <f t="shared" si="12"/>
        <v>1361.9763075159083</v>
      </c>
    </row>
    <row r="102" spans="1:8">
      <c r="A102" t="s">
        <v>86</v>
      </c>
      <c r="B102" s="1">
        <v>43971</v>
      </c>
      <c r="C102">
        <f t="shared" si="13"/>
        <v>2327</v>
      </c>
      <c r="D102" s="11">
        <f t="shared" si="8"/>
        <v>2833.6114343946556</v>
      </c>
      <c r="E102" s="11">
        <f t="shared" si="9"/>
        <v>3795.6178642088498</v>
      </c>
      <c r="F102" s="11">
        <f t="shared" si="10"/>
        <v>538.6193307744428</v>
      </c>
      <c r="G102" s="11">
        <f t="shared" si="11"/>
        <v>1118.1812083370651</v>
      </c>
      <c r="H102" s="11">
        <f t="shared" si="12"/>
        <v>1361.9763075159083</v>
      </c>
    </row>
    <row r="103" spans="1:8">
      <c r="A103" t="s">
        <v>86</v>
      </c>
      <c r="B103" s="1">
        <v>43970</v>
      </c>
      <c r="C103">
        <f t="shared" si="13"/>
        <v>2324</v>
      </c>
      <c r="D103" s="11">
        <f t="shared" si="8"/>
        <v>2832.9457986336984</v>
      </c>
      <c r="E103" s="11">
        <f t="shared" si="9"/>
        <v>3794.7262461998744</v>
      </c>
      <c r="F103" s="11">
        <f t="shared" si="10"/>
        <v>538.49280520930904</v>
      </c>
      <c r="G103" s="11">
        <f t="shared" si="11"/>
        <v>1117.9185395072936</v>
      </c>
      <c r="H103" s="11">
        <f t="shared" si="12"/>
        <v>1361.6563694591744</v>
      </c>
    </row>
    <row r="104" spans="1:8">
      <c r="A104" t="s">
        <v>86</v>
      </c>
      <c r="B104" s="1">
        <v>43969</v>
      </c>
      <c r="C104">
        <f t="shared" si="13"/>
        <v>2312</v>
      </c>
      <c r="D104" s="11">
        <f t="shared" si="8"/>
        <v>2817.414297544698</v>
      </c>
      <c r="E104" s="11">
        <f t="shared" si="9"/>
        <v>3773.9218259904451</v>
      </c>
      <c r="F104" s="11">
        <f t="shared" si="10"/>
        <v>535.54054202285442</v>
      </c>
      <c r="G104" s="11">
        <f t="shared" si="11"/>
        <v>1111.7896001459599</v>
      </c>
      <c r="H104" s="11">
        <f t="shared" si="12"/>
        <v>1354.191148135385</v>
      </c>
    </row>
    <row r="105" spans="1:8">
      <c r="A105" t="s">
        <v>86</v>
      </c>
      <c r="B105" s="1">
        <v>43968</v>
      </c>
      <c r="C105">
        <f t="shared" si="13"/>
        <v>2263</v>
      </c>
      <c r="D105" s="11">
        <f t="shared" si="8"/>
        <v>2784.3543880838251</v>
      </c>
      <c r="E105" s="11">
        <f t="shared" si="9"/>
        <v>3729.6381315446602</v>
      </c>
      <c r="F105" s="11">
        <f t="shared" si="10"/>
        <v>529.25643895454402</v>
      </c>
      <c r="G105" s="11">
        <f t="shared" si="11"/>
        <v>1098.7437149339778</v>
      </c>
      <c r="H105" s="11">
        <f t="shared" si="12"/>
        <v>1338.300891317605</v>
      </c>
    </row>
    <row r="106" spans="1:8">
      <c r="A106" t="s">
        <v>86</v>
      </c>
      <c r="B106" s="1">
        <v>43967</v>
      </c>
      <c r="C106">
        <f t="shared" si="13"/>
        <v>2225</v>
      </c>
      <c r="D106" s="11">
        <f t="shared" si="8"/>
        <v>2759.7258649284099</v>
      </c>
      <c r="E106" s="11">
        <f t="shared" si="9"/>
        <v>3696.6482652125655</v>
      </c>
      <c r="F106" s="11">
        <f t="shared" si="10"/>
        <v>524.57499304459475</v>
      </c>
      <c r="G106" s="11">
        <f t="shared" si="11"/>
        <v>1089.024968232434</v>
      </c>
      <c r="H106" s="11">
        <f t="shared" si="12"/>
        <v>1326.4631832184532</v>
      </c>
    </row>
    <row r="107" spans="1:8">
      <c r="A107" t="s">
        <v>86</v>
      </c>
      <c r="B107" s="1">
        <v>43966</v>
      </c>
      <c r="C107">
        <f t="shared" si="13"/>
        <v>2171</v>
      </c>
      <c r="D107" s="11">
        <f t="shared" si="8"/>
        <v>2725.1128053586376</v>
      </c>
      <c r="E107" s="11">
        <f t="shared" si="9"/>
        <v>3650.2841287458377</v>
      </c>
      <c r="F107" s="11">
        <f t="shared" si="10"/>
        <v>517.99566365763883</v>
      </c>
      <c r="G107" s="11">
        <f t="shared" si="11"/>
        <v>1075.3661890843186</v>
      </c>
      <c r="H107" s="11">
        <f t="shared" si="12"/>
        <v>1309.8264042682943</v>
      </c>
    </row>
    <row r="108" spans="1:8">
      <c r="A108" t="s">
        <v>86</v>
      </c>
      <c r="B108" s="1">
        <v>43965</v>
      </c>
      <c r="C108">
        <f t="shared" si="13"/>
        <v>2089</v>
      </c>
      <c r="D108" s="11">
        <f t="shared" si="8"/>
        <v>2686.7278098101078</v>
      </c>
      <c r="E108" s="11">
        <f t="shared" si="9"/>
        <v>3598.8674902282487</v>
      </c>
      <c r="F108" s="11">
        <f t="shared" si="10"/>
        <v>510.69935606825834</v>
      </c>
      <c r="G108" s="11">
        <f t="shared" si="11"/>
        <v>1060.2189532341649</v>
      </c>
      <c r="H108" s="11">
        <f t="shared" si="12"/>
        <v>1291.3766429966433</v>
      </c>
    </row>
    <row r="109" spans="1:8">
      <c r="A109" t="s">
        <v>86</v>
      </c>
      <c r="B109" s="1">
        <v>43964</v>
      </c>
      <c r="C109">
        <f t="shared" si="13"/>
        <v>2038</v>
      </c>
      <c r="D109" s="11">
        <f t="shared" si="8"/>
        <v>2660.1023793718209</v>
      </c>
      <c r="E109" s="11">
        <f t="shared" si="9"/>
        <v>3563.2027698692273</v>
      </c>
      <c r="F109" s="11">
        <f t="shared" si="10"/>
        <v>505.63833346290772</v>
      </c>
      <c r="G109" s="11">
        <f t="shared" si="11"/>
        <v>1049.7122000433069</v>
      </c>
      <c r="H109" s="11">
        <f t="shared" si="12"/>
        <v>1278.5791207272903</v>
      </c>
    </row>
    <row r="110" spans="1:8">
      <c r="A110" t="s">
        <v>86</v>
      </c>
      <c r="B110" s="1">
        <v>43963</v>
      </c>
      <c r="C110">
        <f t="shared" si="13"/>
        <v>1982</v>
      </c>
      <c r="D110" s="11">
        <f t="shared" si="8"/>
        <v>2629.4831343677915</v>
      </c>
      <c r="E110" s="11">
        <f t="shared" si="9"/>
        <v>3522.1883414563526</v>
      </c>
      <c r="F110" s="11">
        <f t="shared" si="10"/>
        <v>499.81815746675449</v>
      </c>
      <c r="G110" s="11">
        <f t="shared" si="11"/>
        <v>1037.6294338738203</v>
      </c>
      <c r="H110" s="11">
        <f t="shared" si="12"/>
        <v>1263.8619701175342</v>
      </c>
    </row>
    <row r="111" spans="1:8">
      <c r="A111" t="s">
        <v>86</v>
      </c>
      <c r="B111" s="1">
        <v>43962</v>
      </c>
      <c r="C111">
        <f t="shared" si="13"/>
        <v>1937</v>
      </c>
      <c r="D111" s="11">
        <f t="shared" si="8"/>
        <v>2599.0857679507476</v>
      </c>
      <c r="E111" s="11">
        <f t="shared" si="9"/>
        <v>3481.47111904647</v>
      </c>
      <c r="F111" s="11">
        <f t="shared" si="10"/>
        <v>494.04015665897913</v>
      </c>
      <c r="G111" s="11">
        <f t="shared" si="11"/>
        <v>1025.6342239809239</v>
      </c>
      <c r="H111" s="11">
        <f t="shared" si="12"/>
        <v>1249.2514655266893</v>
      </c>
    </row>
    <row r="112" spans="1:8">
      <c r="A112" t="s">
        <v>86</v>
      </c>
      <c r="B112" s="1">
        <v>43961</v>
      </c>
      <c r="C112">
        <f t="shared" si="13"/>
        <v>1852</v>
      </c>
      <c r="D112" s="11">
        <f t="shared" si="8"/>
        <v>2561.3664081631746</v>
      </c>
      <c r="E112" s="11">
        <f t="shared" si="9"/>
        <v>3430.9460985378564</v>
      </c>
      <c r="F112" s="11">
        <f t="shared" si="10"/>
        <v>486.8703746347324</v>
      </c>
      <c r="G112" s="11">
        <f t="shared" si="11"/>
        <v>1010.7496569605419</v>
      </c>
      <c r="H112" s="11">
        <f t="shared" si="12"/>
        <v>1231.1216423117723</v>
      </c>
    </row>
    <row r="113" spans="1:8">
      <c r="A113" t="s">
        <v>86</v>
      </c>
      <c r="B113" s="1">
        <v>43960</v>
      </c>
      <c r="C113">
        <f t="shared" si="13"/>
        <v>1824</v>
      </c>
      <c r="D113" s="11">
        <f t="shared" si="8"/>
        <v>2539.4004280515883</v>
      </c>
      <c r="E113" s="11">
        <f t="shared" si="9"/>
        <v>3401.5227042416636</v>
      </c>
      <c r="F113" s="11">
        <f t="shared" si="10"/>
        <v>482.69503098531811</v>
      </c>
      <c r="G113" s="11">
        <f t="shared" si="11"/>
        <v>1002.0815855780839</v>
      </c>
      <c r="H113" s="11">
        <f t="shared" si="12"/>
        <v>1220.563686439556</v>
      </c>
    </row>
    <row r="114" spans="1:8">
      <c r="A114" t="s">
        <v>86</v>
      </c>
      <c r="B114" s="1">
        <v>43959</v>
      </c>
      <c r="C114">
        <f t="shared" si="13"/>
        <v>1766</v>
      </c>
      <c r="D114" s="11">
        <f t="shared" si="8"/>
        <v>2511.8874832653587</v>
      </c>
      <c r="E114" s="11">
        <f t="shared" si="9"/>
        <v>3364.6691598706748</v>
      </c>
      <c r="F114" s="11">
        <f t="shared" si="10"/>
        <v>477.46530762645574</v>
      </c>
      <c r="G114" s="11">
        <f t="shared" si="11"/>
        <v>991.22460728086401</v>
      </c>
      <c r="H114" s="11">
        <f t="shared" si="12"/>
        <v>1207.3395800945577</v>
      </c>
    </row>
    <row r="115" spans="1:8">
      <c r="A115" t="s">
        <v>86</v>
      </c>
      <c r="B115" s="1">
        <v>43958</v>
      </c>
      <c r="C115">
        <f t="shared" si="13"/>
        <v>1737</v>
      </c>
      <c r="D115" s="11">
        <f t="shared" si="8"/>
        <v>2489.6996245667865</v>
      </c>
      <c r="E115" s="11">
        <f t="shared" si="9"/>
        <v>3334.9485595714905</v>
      </c>
      <c r="F115" s="11">
        <f t="shared" si="10"/>
        <v>473.24778878866357</v>
      </c>
      <c r="G115" s="11">
        <f t="shared" si="11"/>
        <v>982.46897962181561</v>
      </c>
      <c r="H115" s="11">
        <f t="shared" si="12"/>
        <v>1196.6749782034301</v>
      </c>
    </row>
    <row r="116" spans="1:8">
      <c r="A116" t="s">
        <v>86</v>
      </c>
      <c r="B116" s="1">
        <v>43957</v>
      </c>
      <c r="C116">
        <f t="shared" si="13"/>
        <v>1691</v>
      </c>
      <c r="D116" s="11">
        <f t="shared" si="8"/>
        <v>2453.0896577141425</v>
      </c>
      <c r="E116" s="11">
        <f t="shared" si="9"/>
        <v>3285.9095690778363</v>
      </c>
      <c r="F116" s="11">
        <f t="shared" si="10"/>
        <v>466.28888270630642</v>
      </c>
      <c r="G116" s="11">
        <f t="shared" si="11"/>
        <v>968.02219398438581</v>
      </c>
      <c r="H116" s="11">
        <f t="shared" si="12"/>
        <v>1179.0783850830696</v>
      </c>
    </row>
    <row r="117" spans="1:8">
      <c r="A117" t="s">
        <v>86</v>
      </c>
      <c r="B117" s="1">
        <v>43956</v>
      </c>
      <c r="C117">
        <f t="shared" si="13"/>
        <v>1628</v>
      </c>
      <c r="D117" s="11">
        <f t="shared" si="8"/>
        <v>2416.4796908614981</v>
      </c>
      <c r="E117" s="11">
        <f t="shared" si="9"/>
        <v>3236.8705785841817</v>
      </c>
      <c r="F117" s="11">
        <f t="shared" si="10"/>
        <v>459.32997662394928</v>
      </c>
      <c r="G117" s="11">
        <f t="shared" si="11"/>
        <v>953.57540834695612</v>
      </c>
      <c r="H117" s="11">
        <f t="shared" si="12"/>
        <v>1161.4817919627089</v>
      </c>
    </row>
    <row r="118" spans="1:8">
      <c r="A118" t="s">
        <v>86</v>
      </c>
      <c r="B118" s="1">
        <v>43955</v>
      </c>
      <c r="C118">
        <f t="shared" si="13"/>
        <v>1586</v>
      </c>
      <c r="D118" s="11">
        <f t="shared" si="8"/>
        <v>2381.2009955307685</v>
      </c>
      <c r="E118" s="11">
        <f t="shared" si="9"/>
        <v>3189.6148241084784</v>
      </c>
      <c r="F118" s="11">
        <f t="shared" si="10"/>
        <v>452.62412167185965</v>
      </c>
      <c r="G118" s="11">
        <f t="shared" si="11"/>
        <v>939.65396036906918</v>
      </c>
      <c r="H118" s="11">
        <f t="shared" si="12"/>
        <v>1144.5250749558161</v>
      </c>
    </row>
    <row r="119" spans="1:8">
      <c r="A119" t="s">
        <v>86</v>
      </c>
      <c r="B119" s="1">
        <v>43954</v>
      </c>
      <c r="C119">
        <f t="shared" si="13"/>
        <v>1520</v>
      </c>
      <c r="D119" s="11">
        <f t="shared" si="8"/>
        <v>2352.8005363965958</v>
      </c>
      <c r="E119" s="11">
        <f t="shared" si="9"/>
        <v>3151.5724557255221</v>
      </c>
      <c r="F119" s="11">
        <f t="shared" si="10"/>
        <v>447.22569755948564</v>
      </c>
      <c r="G119" s="11">
        <f t="shared" si="11"/>
        <v>928.44675696548734</v>
      </c>
      <c r="H119" s="11">
        <f t="shared" si="12"/>
        <v>1130.8743845351728</v>
      </c>
    </row>
    <row r="120" spans="1:8">
      <c r="A120" t="s">
        <v>86</v>
      </c>
      <c r="B120" s="1">
        <v>43953</v>
      </c>
      <c r="C120">
        <f t="shared" si="13"/>
        <v>1481</v>
      </c>
      <c r="D120" s="11">
        <f t="shared" si="8"/>
        <v>2331.9439492199381</v>
      </c>
      <c r="E120" s="11">
        <f t="shared" si="9"/>
        <v>3123.6350914442887</v>
      </c>
      <c r="F120" s="11">
        <f t="shared" si="10"/>
        <v>443.26122985196099</v>
      </c>
      <c r="G120" s="11">
        <f t="shared" si="11"/>
        <v>920.21646696598191</v>
      </c>
      <c r="H120" s="11">
        <f t="shared" si="12"/>
        <v>1120.8496587575128</v>
      </c>
    </row>
    <row r="121" spans="1:8">
      <c r="A121" t="s">
        <v>86</v>
      </c>
      <c r="B121" s="1">
        <v>43952</v>
      </c>
      <c r="C121">
        <f t="shared" si="13"/>
        <v>1434</v>
      </c>
      <c r="D121" s="11">
        <f t="shared" si="8"/>
        <v>2294.8902251933227</v>
      </c>
      <c r="E121" s="11">
        <f t="shared" si="9"/>
        <v>3074.0016889446506</v>
      </c>
      <c r="F121" s="11">
        <f t="shared" si="10"/>
        <v>436.21797339284797</v>
      </c>
      <c r="G121" s="11">
        <f t="shared" si="11"/>
        <v>905.59456877537116</v>
      </c>
      <c r="H121" s="11">
        <f t="shared" si="12"/>
        <v>1103.0397735993297</v>
      </c>
    </row>
    <row r="122" spans="1:8">
      <c r="A122" t="s">
        <v>86</v>
      </c>
      <c r="B122" s="1">
        <v>43951</v>
      </c>
      <c r="C122">
        <f t="shared" si="13"/>
        <v>1390</v>
      </c>
      <c r="D122" s="11">
        <f t="shared" si="8"/>
        <v>2259.8334084495787</v>
      </c>
      <c r="E122" s="11">
        <f t="shared" si="9"/>
        <v>3027.0431404719393</v>
      </c>
      <c r="F122" s="11">
        <f t="shared" si="10"/>
        <v>429.55429362913628</v>
      </c>
      <c r="G122" s="11">
        <f t="shared" si="11"/>
        <v>891.76067707407469</v>
      </c>
      <c r="H122" s="11">
        <f t="shared" si="12"/>
        <v>1086.1897026113479</v>
      </c>
    </row>
    <row r="123" spans="1:8">
      <c r="A123" t="s">
        <v>86</v>
      </c>
      <c r="B123" s="1">
        <v>43950</v>
      </c>
      <c r="C123">
        <f t="shared" si="13"/>
        <v>1331</v>
      </c>
      <c r="D123" s="11">
        <f t="shared" si="8"/>
        <v>2217.2327197483201</v>
      </c>
      <c r="E123" s="11">
        <f t="shared" si="9"/>
        <v>2969.9795878975051</v>
      </c>
      <c r="F123" s="11">
        <f t="shared" si="10"/>
        <v>421.45665746057523</v>
      </c>
      <c r="G123" s="11">
        <f t="shared" si="11"/>
        <v>874.94987196870181</v>
      </c>
      <c r="H123" s="11">
        <f t="shared" si="12"/>
        <v>1065.7136669803829</v>
      </c>
    </row>
    <row r="124" spans="1:8">
      <c r="A124" t="s">
        <v>86</v>
      </c>
      <c r="B124" s="1">
        <v>43949</v>
      </c>
      <c r="C124">
        <f t="shared" si="13"/>
        <v>1292</v>
      </c>
      <c r="D124" s="11">
        <f t="shared" si="8"/>
        <v>2181.0665100696474</v>
      </c>
      <c r="E124" s="11">
        <f t="shared" si="9"/>
        <v>2921.5350094098344</v>
      </c>
      <c r="F124" s="11">
        <f t="shared" si="10"/>
        <v>414.58210175497396</v>
      </c>
      <c r="G124" s="11">
        <f t="shared" si="11"/>
        <v>860.67819888445308</v>
      </c>
      <c r="H124" s="11">
        <f t="shared" si="12"/>
        <v>1048.330365897845</v>
      </c>
    </row>
    <row r="125" spans="1:8">
      <c r="A125" t="s">
        <v>86</v>
      </c>
      <c r="B125" s="1">
        <v>43948</v>
      </c>
      <c r="C125">
        <f t="shared" si="13"/>
        <v>1259</v>
      </c>
      <c r="D125" s="11">
        <f t="shared" si="8"/>
        <v>2148.6722363697318</v>
      </c>
      <c r="E125" s="11">
        <f t="shared" si="9"/>
        <v>2878.1429329730249</v>
      </c>
      <c r="F125" s="11">
        <f t="shared" si="10"/>
        <v>408.42452425179732</v>
      </c>
      <c r="G125" s="11">
        <f t="shared" si="11"/>
        <v>847.89498250224244</v>
      </c>
      <c r="H125" s="11">
        <f t="shared" si="12"/>
        <v>1032.7600471367987</v>
      </c>
    </row>
    <row r="126" spans="1:8">
      <c r="A126" t="s">
        <v>86</v>
      </c>
      <c r="B126" s="1">
        <v>43947</v>
      </c>
      <c r="C126">
        <f t="shared" si="13"/>
        <v>1217</v>
      </c>
      <c r="D126" s="11">
        <f t="shared" si="8"/>
        <v>2112.2841481040732</v>
      </c>
      <c r="E126" s="11">
        <f t="shared" si="9"/>
        <v>2829.4011484823623</v>
      </c>
      <c r="F126" s="11">
        <f t="shared" si="10"/>
        <v>401.50779335781812</v>
      </c>
      <c r="G126" s="11">
        <f t="shared" si="11"/>
        <v>833.53575314140312</v>
      </c>
      <c r="H126" s="11">
        <f t="shared" si="12"/>
        <v>1015.2701000353493</v>
      </c>
    </row>
    <row r="127" spans="1:8">
      <c r="A127" t="s">
        <v>86</v>
      </c>
      <c r="B127" s="1">
        <v>43946</v>
      </c>
      <c r="C127">
        <f t="shared" si="13"/>
        <v>1189</v>
      </c>
      <c r="D127" s="11">
        <f t="shared" si="8"/>
        <v>2085.8805962527726</v>
      </c>
      <c r="E127" s="11">
        <f t="shared" si="9"/>
        <v>2794.0336341263328</v>
      </c>
      <c r="F127" s="11">
        <f t="shared" si="10"/>
        <v>396.48894594084538</v>
      </c>
      <c r="G127" s="11">
        <f t="shared" si="11"/>
        <v>823.11655622713567</v>
      </c>
      <c r="H127" s="11">
        <f t="shared" si="12"/>
        <v>1002.5792237849074</v>
      </c>
    </row>
    <row r="128" spans="1:8">
      <c r="A128" t="s">
        <v>86</v>
      </c>
      <c r="B128" s="1">
        <v>43945</v>
      </c>
      <c r="C128">
        <f t="shared" si="13"/>
        <v>1169</v>
      </c>
      <c r="D128" s="11">
        <f t="shared" si="8"/>
        <v>2055.9269870097</v>
      </c>
      <c r="E128" s="11">
        <f t="shared" si="9"/>
        <v>2753.9108237224341</v>
      </c>
      <c r="F128" s="11">
        <f t="shared" si="10"/>
        <v>390.79529550982591</v>
      </c>
      <c r="G128" s="11">
        <f t="shared" si="11"/>
        <v>811.29645888742039</v>
      </c>
      <c r="H128" s="11">
        <f t="shared" si="12"/>
        <v>988.18201123188521</v>
      </c>
    </row>
    <row r="129" spans="1:8">
      <c r="A129" t="s">
        <v>86</v>
      </c>
      <c r="B129" s="1">
        <v>43944</v>
      </c>
      <c r="C129">
        <f t="shared" si="13"/>
        <v>1126</v>
      </c>
      <c r="D129" s="11">
        <f t="shared" si="8"/>
        <v>2009.9981195036555</v>
      </c>
      <c r="E129" s="11">
        <f t="shared" si="9"/>
        <v>2692.3891811031222</v>
      </c>
      <c r="F129" s="11">
        <f t="shared" si="10"/>
        <v>382.06503151559605</v>
      </c>
      <c r="G129" s="11">
        <f t="shared" si="11"/>
        <v>793.17230963319025</v>
      </c>
      <c r="H129" s="11">
        <f t="shared" si="12"/>
        <v>966.10628531725104</v>
      </c>
    </row>
    <row r="130" spans="1:8">
      <c r="A130" t="s">
        <v>86</v>
      </c>
      <c r="B130" s="1">
        <v>43943</v>
      </c>
      <c r="C130">
        <f t="shared" si="13"/>
        <v>1087</v>
      </c>
      <c r="D130" s="11">
        <f t="shared" ref="D130:D193" si="14">SUMIFS(CasesHB,HB,"Wales",SpecDate,B130)*SUMIFS(Pop,Area,A130)</f>
        <v>1966.0661592804827</v>
      </c>
      <c r="E130" s="11">
        <f t="shared" ref="E130:E193" si="15">SUMIFS(CasesHB,HB,"Wales",SpecDate,B130)*SUMIFS(AreaKm2,Area,A130)</f>
        <v>2633.5423925107366</v>
      </c>
      <c r="F130" s="11">
        <f t="shared" ref="F130:F193" si="16">SUMIFS(CasesHB,HB,"Wales",SpecDate,B130)*SUMIFS(PopKm2,Area,A130)</f>
        <v>373.71434421676747</v>
      </c>
      <c r="G130" s="11">
        <f t="shared" ref="G130:G193" si="17">SUMIFS(CasesHB,HB,"Wales",SpecDate,B130)*SUMIFS(PopKm2SRT,Area,A130)</f>
        <v>775.83616686827452</v>
      </c>
      <c r="H130" s="11">
        <f t="shared" ref="H130:H193" si="18">SUMIFS(CasesHB,HB,"Wales",SpecDate,B130)*SUMIFS(PopSRTKm2,Area,A130)</f>
        <v>944.99037357281827</v>
      </c>
    </row>
    <row r="131" spans="1:8">
      <c r="A131" t="s">
        <v>86</v>
      </c>
      <c r="B131" s="1">
        <v>43942</v>
      </c>
      <c r="C131">
        <f t="shared" si="13"/>
        <v>1049</v>
      </c>
      <c r="D131" s="11">
        <f t="shared" si="14"/>
        <v>1910.3746339470663</v>
      </c>
      <c r="E131" s="11">
        <f t="shared" si="15"/>
        <v>2558.9436857597839</v>
      </c>
      <c r="F131" s="11">
        <f t="shared" si="16"/>
        <v>363.12837193390902</v>
      </c>
      <c r="G131" s="11">
        <f t="shared" si="17"/>
        <v>753.85954144406321</v>
      </c>
      <c r="H131" s="11">
        <f t="shared" si="18"/>
        <v>918.222222826088</v>
      </c>
    </row>
    <row r="132" spans="1:8">
      <c r="A132" t="s">
        <v>86</v>
      </c>
      <c r="B132" s="1">
        <v>43941</v>
      </c>
      <c r="C132">
        <f t="shared" si="13"/>
        <v>1006</v>
      </c>
      <c r="D132" s="11">
        <f t="shared" si="14"/>
        <v>1854.2393514396788</v>
      </c>
      <c r="E132" s="11">
        <f t="shared" si="15"/>
        <v>2483.7505670028468</v>
      </c>
      <c r="F132" s="11">
        <f t="shared" si="16"/>
        <v>352.45804927429475</v>
      </c>
      <c r="G132" s="11">
        <f t="shared" si="17"/>
        <v>731.70780346667084</v>
      </c>
      <c r="H132" s="11">
        <f t="shared" si="18"/>
        <v>891.24078004153512</v>
      </c>
    </row>
    <row r="133" spans="1:8">
      <c r="A133" t="s">
        <v>86</v>
      </c>
      <c r="B133" s="1">
        <v>43940</v>
      </c>
      <c r="C133">
        <f t="shared" ref="C133:C164" si="19">SUMIFS(Cases,LA,"Isle of Anglesey",SpecDate,B133)+SUMIFS(Cases,LA,"Conwy",SpecDate,B133)+SUMIFS(Cases,LA,"Denbighshire",SpecDate,B133)+SUMIFS(Cases,LA,"Flintshire",SpecDate,B133)+SUMIFS(Cases,LA,"Gwynedd",SpecDate,B133)+SUMIFS(Cases,LA,"Wrexham",SpecDate,B133)</f>
        <v>930</v>
      </c>
      <c r="D133" s="11">
        <f t="shared" si="14"/>
        <v>1793.2227400186052</v>
      </c>
      <c r="E133" s="11">
        <f t="shared" si="15"/>
        <v>2402.0189161800895</v>
      </c>
      <c r="F133" s="11">
        <f t="shared" si="16"/>
        <v>340.85987247036616</v>
      </c>
      <c r="G133" s="11">
        <f t="shared" si="17"/>
        <v>707.62982740428788</v>
      </c>
      <c r="H133" s="11">
        <f t="shared" si="18"/>
        <v>861.91312484093419</v>
      </c>
    </row>
    <row r="134" spans="1:8">
      <c r="A134" t="s">
        <v>86</v>
      </c>
      <c r="B134" s="1">
        <v>43939</v>
      </c>
      <c r="C134">
        <f t="shared" si="19"/>
        <v>896</v>
      </c>
      <c r="D134" s="11">
        <f t="shared" si="14"/>
        <v>1753.7283515351467</v>
      </c>
      <c r="E134" s="11">
        <f t="shared" si="15"/>
        <v>2349.1162476475411</v>
      </c>
      <c r="F134" s="11">
        <f t="shared" si="16"/>
        <v>333.35268893909603</v>
      </c>
      <c r="G134" s="11">
        <f t="shared" si="17"/>
        <v>692.04481017118178</v>
      </c>
      <c r="H134" s="11">
        <f t="shared" si="18"/>
        <v>842.93013347472697</v>
      </c>
    </row>
    <row r="135" spans="1:8">
      <c r="A135" t="s">
        <v>86</v>
      </c>
      <c r="B135" s="1">
        <v>43938</v>
      </c>
      <c r="C135">
        <f t="shared" si="19"/>
        <v>844</v>
      </c>
      <c r="D135" s="11">
        <f t="shared" si="14"/>
        <v>1699.8118548976163</v>
      </c>
      <c r="E135" s="11">
        <f t="shared" si="15"/>
        <v>2276.8951889205232</v>
      </c>
      <c r="F135" s="11">
        <f t="shared" si="16"/>
        <v>323.10411816326098</v>
      </c>
      <c r="G135" s="11">
        <f t="shared" si="17"/>
        <v>670.76863495969428</v>
      </c>
      <c r="H135" s="11">
        <f t="shared" si="18"/>
        <v>817.01515087928692</v>
      </c>
    </row>
    <row r="136" spans="1:8">
      <c r="A136" t="s">
        <v>86</v>
      </c>
      <c r="B136" s="1">
        <v>43937</v>
      </c>
      <c r="C136">
        <f t="shared" si="19"/>
        <v>783</v>
      </c>
      <c r="D136" s="11">
        <f t="shared" si="14"/>
        <v>1628.3669498882136</v>
      </c>
      <c r="E136" s="11">
        <f t="shared" si="15"/>
        <v>2181.1948559571488</v>
      </c>
      <c r="F136" s="11">
        <f t="shared" si="16"/>
        <v>309.52370750557009</v>
      </c>
      <c r="G136" s="11">
        <f t="shared" si="17"/>
        <v>642.57551389755861</v>
      </c>
      <c r="H136" s="11">
        <f t="shared" si="18"/>
        <v>782.67513278985598</v>
      </c>
    </row>
    <row r="137" spans="1:8">
      <c r="A137" t="s">
        <v>86</v>
      </c>
      <c r="B137" s="1">
        <v>43936</v>
      </c>
      <c r="C137">
        <f t="shared" si="19"/>
        <v>727</v>
      </c>
      <c r="D137" s="11">
        <f t="shared" si="14"/>
        <v>1548.7125371603395</v>
      </c>
      <c r="E137" s="11">
        <f t="shared" si="15"/>
        <v>2074.4979008830769</v>
      </c>
      <c r="F137" s="11">
        <f t="shared" si="16"/>
        <v>294.38281487789607</v>
      </c>
      <c r="G137" s="11">
        <f t="shared" si="17"/>
        <v>611.14281060157498</v>
      </c>
      <c r="H137" s="11">
        <f t="shared" si="18"/>
        <v>744.38921200070774</v>
      </c>
    </row>
    <row r="138" spans="1:8">
      <c r="A138" t="s">
        <v>86</v>
      </c>
      <c r="B138" s="1">
        <v>43935</v>
      </c>
      <c r="C138">
        <f t="shared" si="19"/>
        <v>672</v>
      </c>
      <c r="D138" s="11">
        <f t="shared" si="14"/>
        <v>1469.9456387804082</v>
      </c>
      <c r="E138" s="11">
        <f t="shared" si="15"/>
        <v>1968.9897698209718</v>
      </c>
      <c r="F138" s="11">
        <f t="shared" si="16"/>
        <v>279.41062300373375</v>
      </c>
      <c r="G138" s="11">
        <f t="shared" si="17"/>
        <v>580.06033241195337</v>
      </c>
      <c r="H138" s="11">
        <f t="shared" si="18"/>
        <v>706.52987528720473</v>
      </c>
    </row>
    <row r="139" spans="1:8">
      <c r="A139" t="s">
        <v>86</v>
      </c>
      <c r="B139" s="1">
        <v>43934</v>
      </c>
      <c r="C139">
        <f t="shared" si="19"/>
        <v>610</v>
      </c>
      <c r="D139" s="11">
        <f t="shared" si="14"/>
        <v>1401.1632768148345</v>
      </c>
      <c r="E139" s="11">
        <f t="shared" si="15"/>
        <v>1876.8559088934999</v>
      </c>
      <c r="F139" s="11">
        <f t="shared" si="16"/>
        <v>266.3363146065779</v>
      </c>
      <c r="G139" s="11">
        <f t="shared" si="17"/>
        <v>552.91788666890352</v>
      </c>
      <c r="H139" s="11">
        <f t="shared" si="18"/>
        <v>673.46960942470912</v>
      </c>
    </row>
    <row r="140" spans="1:8">
      <c r="A140" t="s">
        <v>86</v>
      </c>
      <c r="B140" s="1">
        <v>43933</v>
      </c>
      <c r="C140">
        <f t="shared" si="19"/>
        <v>558</v>
      </c>
      <c r="D140" s="11">
        <f t="shared" si="14"/>
        <v>1341.9216940896465</v>
      </c>
      <c r="E140" s="11">
        <f t="shared" si="15"/>
        <v>1797.5019060946772</v>
      </c>
      <c r="F140" s="11">
        <f t="shared" si="16"/>
        <v>255.07553930967268</v>
      </c>
      <c r="G140" s="11">
        <f t="shared" si="17"/>
        <v>529.54036081924437</v>
      </c>
      <c r="H140" s="11">
        <f t="shared" si="18"/>
        <v>644.99512237539841</v>
      </c>
    </row>
    <row r="141" spans="1:8">
      <c r="A141" t="s">
        <v>86</v>
      </c>
      <c r="B141" s="1">
        <v>43932</v>
      </c>
      <c r="C141">
        <f t="shared" si="19"/>
        <v>515</v>
      </c>
      <c r="D141" s="11">
        <f t="shared" si="14"/>
        <v>1288.0051974521161</v>
      </c>
      <c r="E141" s="11">
        <f t="shared" si="15"/>
        <v>1725.2808473676591</v>
      </c>
      <c r="F141" s="11">
        <f t="shared" si="16"/>
        <v>244.82696853383763</v>
      </c>
      <c r="G141" s="11">
        <f t="shared" si="17"/>
        <v>508.26418560775687</v>
      </c>
      <c r="H141" s="11">
        <f t="shared" si="18"/>
        <v>619.08013977995824</v>
      </c>
    </row>
    <row r="142" spans="1:8">
      <c r="A142" t="s">
        <v>86</v>
      </c>
      <c r="B142" s="1">
        <v>43931</v>
      </c>
      <c r="C142">
        <f t="shared" si="19"/>
        <v>475</v>
      </c>
      <c r="D142" s="11">
        <f t="shared" si="14"/>
        <v>1233.8668222276001</v>
      </c>
      <c r="E142" s="11">
        <f t="shared" si="15"/>
        <v>1652.7625826376488</v>
      </c>
      <c r="F142" s="11">
        <f t="shared" si="16"/>
        <v>234.53622256962464</v>
      </c>
      <c r="G142" s="11">
        <f t="shared" si="17"/>
        <v>486.9004541196789</v>
      </c>
      <c r="H142" s="11">
        <f t="shared" si="18"/>
        <v>593.05851116560689</v>
      </c>
    </row>
    <row r="143" spans="1:8">
      <c r="A143" t="s">
        <v>86</v>
      </c>
      <c r="B143" s="1">
        <v>43930</v>
      </c>
      <c r="C143">
        <f t="shared" si="19"/>
        <v>439</v>
      </c>
      <c r="D143" s="11">
        <f t="shared" si="14"/>
        <v>1167.3032461318835</v>
      </c>
      <c r="E143" s="11">
        <f t="shared" si="15"/>
        <v>1563.6007817400955</v>
      </c>
      <c r="F143" s="11">
        <f t="shared" si="16"/>
        <v>221.88366605624802</v>
      </c>
      <c r="G143" s="11">
        <f t="shared" si="17"/>
        <v>460.63357114253381</v>
      </c>
      <c r="H143" s="11">
        <f t="shared" si="18"/>
        <v>561.06470549222399</v>
      </c>
    </row>
    <row r="144" spans="1:8">
      <c r="A144" t="s">
        <v>86</v>
      </c>
      <c r="B144" s="1">
        <v>43929</v>
      </c>
      <c r="C144">
        <f t="shared" si="19"/>
        <v>383</v>
      </c>
      <c r="D144" s="11">
        <f t="shared" si="14"/>
        <v>1080.7705972074518</v>
      </c>
      <c r="E144" s="11">
        <f t="shared" si="15"/>
        <v>1447.690440573276</v>
      </c>
      <c r="F144" s="11">
        <f t="shared" si="16"/>
        <v>205.43534258885842</v>
      </c>
      <c r="G144" s="11">
        <f t="shared" si="17"/>
        <v>426.48662327224525</v>
      </c>
      <c r="H144" s="11">
        <f t="shared" si="18"/>
        <v>519.4727581168263</v>
      </c>
    </row>
    <row r="145" spans="1:8">
      <c r="A145" t="s">
        <v>86</v>
      </c>
      <c r="B145" s="1">
        <v>43928</v>
      </c>
      <c r="C145">
        <f t="shared" si="19"/>
        <v>342</v>
      </c>
      <c r="D145" s="11">
        <f t="shared" si="14"/>
        <v>995.79109839192029</v>
      </c>
      <c r="E145" s="11">
        <f t="shared" si="15"/>
        <v>1333.8605414273995</v>
      </c>
      <c r="F145" s="11">
        <f t="shared" si="16"/>
        <v>189.28224544011425</v>
      </c>
      <c r="G145" s="11">
        <f t="shared" si="17"/>
        <v>392.95256933809009</v>
      </c>
      <c r="H145" s="11">
        <f t="shared" si="18"/>
        <v>478.62733287380752</v>
      </c>
    </row>
    <row r="146" spans="1:8">
      <c r="A146" t="s">
        <v>86</v>
      </c>
      <c r="B146" s="1">
        <v>43927</v>
      </c>
      <c r="C146">
        <f t="shared" si="19"/>
        <v>289</v>
      </c>
      <c r="D146" s="11">
        <f t="shared" si="14"/>
        <v>912.36474968528887</v>
      </c>
      <c r="E146" s="11">
        <f t="shared" si="15"/>
        <v>1222.1110843024658</v>
      </c>
      <c r="F146" s="11">
        <f t="shared" si="16"/>
        <v>173.42437461001555</v>
      </c>
      <c r="G146" s="11">
        <f t="shared" si="17"/>
        <v>360.03140934006825</v>
      </c>
      <c r="H146" s="11">
        <f t="shared" si="18"/>
        <v>438.52842976316771</v>
      </c>
    </row>
    <row r="147" spans="1:8">
      <c r="A147" t="s">
        <v>86</v>
      </c>
      <c r="B147" s="1">
        <v>43926</v>
      </c>
      <c r="C147">
        <f t="shared" si="19"/>
        <v>249</v>
      </c>
      <c r="D147" s="11">
        <f t="shared" si="14"/>
        <v>828.27276521770023</v>
      </c>
      <c r="E147" s="11">
        <f t="shared" si="15"/>
        <v>1109.4700091685565</v>
      </c>
      <c r="F147" s="11">
        <f t="shared" si="16"/>
        <v>157.43997821478308</v>
      </c>
      <c r="G147" s="11">
        <f t="shared" si="17"/>
        <v>326.84758051227499</v>
      </c>
      <c r="H147" s="11">
        <f t="shared" si="18"/>
        <v>398.10958859579404</v>
      </c>
    </row>
    <row r="148" spans="1:8">
      <c r="A148" t="s">
        <v>86</v>
      </c>
      <c r="B148" s="1">
        <v>43925</v>
      </c>
      <c r="C148">
        <f t="shared" si="19"/>
        <v>237</v>
      </c>
      <c r="D148" s="11">
        <f t="shared" si="14"/>
        <v>779.23759749385567</v>
      </c>
      <c r="E148" s="11">
        <f t="shared" si="15"/>
        <v>1043.7874825073588</v>
      </c>
      <c r="F148" s="11">
        <f t="shared" si="16"/>
        <v>148.1192615832623</v>
      </c>
      <c r="G148" s="11">
        <f t="shared" si="17"/>
        <v>307.49764338577813</v>
      </c>
      <c r="H148" s="11">
        <f t="shared" si="18"/>
        <v>374.54081841640198</v>
      </c>
    </row>
    <row r="149" spans="1:8">
      <c r="A149" t="s">
        <v>86</v>
      </c>
      <c r="B149" s="1">
        <v>43924</v>
      </c>
      <c r="C149">
        <f t="shared" si="19"/>
        <v>216</v>
      </c>
      <c r="D149" s="11">
        <f t="shared" si="14"/>
        <v>716.88971455086778</v>
      </c>
      <c r="E149" s="11">
        <f t="shared" si="15"/>
        <v>960.27259566665055</v>
      </c>
      <c r="F149" s="11">
        <f t="shared" si="16"/>
        <v>136.26803364906621</v>
      </c>
      <c r="G149" s="11">
        <f t="shared" si="17"/>
        <v>282.89432966385226</v>
      </c>
      <c r="H149" s="11">
        <f t="shared" si="18"/>
        <v>344.57328710233338</v>
      </c>
    </row>
    <row r="150" spans="1:8">
      <c r="A150" t="s">
        <v>86</v>
      </c>
      <c r="B150" s="1">
        <v>43923</v>
      </c>
      <c r="C150">
        <f t="shared" si="19"/>
        <v>188</v>
      </c>
      <c r="D150" s="11">
        <f t="shared" si="14"/>
        <v>645.0010523674938</v>
      </c>
      <c r="E150" s="11">
        <f t="shared" si="15"/>
        <v>863.97785069729287</v>
      </c>
      <c r="F150" s="11">
        <f t="shared" si="16"/>
        <v>122.60327261461946</v>
      </c>
      <c r="G150" s="11">
        <f t="shared" si="17"/>
        <v>254.52609604853561</v>
      </c>
      <c r="H150" s="11">
        <f t="shared" si="18"/>
        <v>310.01997697507989</v>
      </c>
    </row>
    <row r="151" spans="1:8">
      <c r="A151" t="s">
        <v>86</v>
      </c>
      <c r="B151" s="1">
        <v>43922</v>
      </c>
      <c r="C151">
        <f t="shared" si="19"/>
        <v>161</v>
      </c>
      <c r="D151" s="11">
        <f t="shared" si="14"/>
        <v>571.11548290124836</v>
      </c>
      <c r="E151" s="11">
        <f t="shared" si="15"/>
        <v>765.00825170100848</v>
      </c>
      <c r="F151" s="11">
        <f t="shared" si="16"/>
        <v>108.55893488477142</v>
      </c>
      <c r="G151" s="11">
        <f t="shared" si="17"/>
        <v>225.36985594390458</v>
      </c>
      <c r="H151" s="11">
        <f t="shared" si="18"/>
        <v>274.50685267762492</v>
      </c>
    </row>
    <row r="152" spans="1:8">
      <c r="A152" t="s">
        <v>86</v>
      </c>
      <c r="B152" s="1">
        <v>43921</v>
      </c>
      <c r="C152">
        <f t="shared" si="19"/>
        <v>138</v>
      </c>
      <c r="D152" s="11">
        <f t="shared" si="14"/>
        <v>500.11433506581739</v>
      </c>
      <c r="E152" s="11">
        <f t="shared" si="15"/>
        <v>669.90233074361822</v>
      </c>
      <c r="F152" s="11">
        <f t="shared" si="16"/>
        <v>95.062874603836349</v>
      </c>
      <c r="G152" s="11">
        <f t="shared" si="17"/>
        <v>197.35184743494986</v>
      </c>
      <c r="H152" s="11">
        <f t="shared" si="18"/>
        <v>240.38012662601653</v>
      </c>
    </row>
    <row r="153" spans="1:8">
      <c r="A153" t="s">
        <v>86</v>
      </c>
      <c r="B153" s="1">
        <v>43920</v>
      </c>
      <c r="C153">
        <f t="shared" si="19"/>
        <v>116</v>
      </c>
      <c r="D153" s="11">
        <f t="shared" si="14"/>
        <v>439.98523799268673</v>
      </c>
      <c r="E153" s="11">
        <f t="shared" si="15"/>
        <v>589.35950393282826</v>
      </c>
      <c r="F153" s="11">
        <f t="shared" si="16"/>
        <v>83.633398553419468</v>
      </c>
      <c r="G153" s="11">
        <f t="shared" si="17"/>
        <v>173.62409647892883</v>
      </c>
      <c r="H153" s="11">
        <f t="shared" si="18"/>
        <v>211.47905550106069</v>
      </c>
    </row>
    <row r="154" spans="1:8">
      <c r="A154" t="s">
        <v>86</v>
      </c>
      <c r="B154" s="1">
        <v>43919</v>
      </c>
      <c r="C154">
        <f t="shared" si="19"/>
        <v>88</v>
      </c>
      <c r="D154" s="11">
        <f t="shared" si="14"/>
        <v>365.87778993945557</v>
      </c>
      <c r="E154" s="11">
        <f t="shared" si="15"/>
        <v>490.09269893355207</v>
      </c>
      <c r="F154" s="11">
        <f t="shared" si="16"/>
        <v>69.54688563519349</v>
      </c>
      <c r="G154" s="11">
        <f t="shared" si="17"/>
        <v>144.38030009770733</v>
      </c>
      <c r="H154" s="11">
        <f t="shared" si="18"/>
        <v>175.85928518469444</v>
      </c>
    </row>
    <row r="155" spans="1:8">
      <c r="A155" t="s">
        <v>86</v>
      </c>
      <c r="B155" s="1">
        <v>43918</v>
      </c>
      <c r="C155">
        <f t="shared" si="19"/>
        <v>82</v>
      </c>
      <c r="D155" s="11">
        <f t="shared" si="14"/>
        <v>331.26473036968292</v>
      </c>
      <c r="E155" s="11">
        <f t="shared" si="15"/>
        <v>443.72856246682426</v>
      </c>
      <c r="F155" s="11">
        <f t="shared" si="16"/>
        <v>62.967556248237649</v>
      </c>
      <c r="G155" s="11">
        <f t="shared" si="17"/>
        <v>130.72152094959191</v>
      </c>
      <c r="H155" s="11">
        <f t="shared" si="18"/>
        <v>159.22250623453536</v>
      </c>
    </row>
    <row r="156" spans="1:8">
      <c r="A156" t="s">
        <v>86</v>
      </c>
      <c r="B156" s="1">
        <v>43917</v>
      </c>
      <c r="C156">
        <f t="shared" si="19"/>
        <v>71</v>
      </c>
      <c r="D156" s="11">
        <f t="shared" si="14"/>
        <v>294.43288493005309</v>
      </c>
      <c r="E156" s="11">
        <f t="shared" si="15"/>
        <v>394.39236597017805</v>
      </c>
      <c r="F156" s="11">
        <f t="shared" si="16"/>
        <v>55.966474977502585</v>
      </c>
      <c r="G156" s="11">
        <f t="shared" si="17"/>
        <v>116.18717903557163</v>
      </c>
      <c r="H156" s="11">
        <f t="shared" si="18"/>
        <v>141.5192670952635</v>
      </c>
    </row>
    <row r="157" spans="1:8">
      <c r="A157" t="s">
        <v>86</v>
      </c>
      <c r="B157" s="1">
        <v>43916</v>
      </c>
      <c r="C157">
        <f t="shared" si="19"/>
        <v>63</v>
      </c>
      <c r="D157" s="11">
        <f t="shared" si="14"/>
        <v>253.38534633769453</v>
      </c>
      <c r="E157" s="11">
        <f t="shared" si="15"/>
        <v>339.40925541668673</v>
      </c>
      <c r="F157" s="11">
        <f t="shared" si="16"/>
        <v>48.164065127587008</v>
      </c>
      <c r="G157" s="11">
        <f t="shared" si="17"/>
        <v>99.989267866332185</v>
      </c>
      <c r="H157" s="11">
        <f t="shared" si="18"/>
        <v>121.78975359667741</v>
      </c>
    </row>
    <row r="158" spans="1:8">
      <c r="A158" t="s">
        <v>86</v>
      </c>
      <c r="B158" s="1">
        <v>43915</v>
      </c>
      <c r="C158">
        <f t="shared" si="19"/>
        <v>50</v>
      </c>
      <c r="D158" s="11">
        <f t="shared" si="14"/>
        <v>214.77847220217888</v>
      </c>
      <c r="E158" s="11">
        <f t="shared" si="15"/>
        <v>287.69541089610578</v>
      </c>
      <c r="F158" s="11">
        <f t="shared" si="16"/>
        <v>40.825582349828565</v>
      </c>
      <c r="G158" s="11">
        <f t="shared" si="17"/>
        <v>84.754475739588059</v>
      </c>
      <c r="H158" s="11">
        <f t="shared" si="18"/>
        <v>103.23334630611535</v>
      </c>
    </row>
    <row r="159" spans="1:8">
      <c r="A159" t="s">
        <v>86</v>
      </c>
      <c r="B159" s="1">
        <v>43914</v>
      </c>
      <c r="C159">
        <f t="shared" si="19"/>
        <v>32</v>
      </c>
      <c r="D159" s="11">
        <f t="shared" si="14"/>
        <v>174.17469078379176</v>
      </c>
      <c r="E159" s="11">
        <f t="shared" si="15"/>
        <v>233.30671234859815</v>
      </c>
      <c r="F159" s="11">
        <f t="shared" si="16"/>
        <v>33.107522876668824</v>
      </c>
      <c r="G159" s="11">
        <f t="shared" si="17"/>
        <v>68.731677123529565</v>
      </c>
      <c r="H159" s="11">
        <f t="shared" si="18"/>
        <v>83.717124845351805</v>
      </c>
    </row>
    <row r="160" spans="1:8">
      <c r="A160" t="s">
        <v>86</v>
      </c>
      <c r="B160" s="1">
        <v>43913</v>
      </c>
      <c r="C160">
        <f t="shared" si="19"/>
        <v>22</v>
      </c>
      <c r="D160" s="11">
        <f t="shared" si="14"/>
        <v>144.2210815407193</v>
      </c>
      <c r="E160" s="11">
        <f t="shared" si="15"/>
        <v>193.18390194469913</v>
      </c>
      <c r="F160" s="11">
        <f t="shared" si="16"/>
        <v>27.413872445649346</v>
      </c>
      <c r="G160" s="11">
        <f t="shared" si="17"/>
        <v>56.91157978381429</v>
      </c>
      <c r="H160" s="11">
        <f t="shared" si="18"/>
        <v>69.319912292329519</v>
      </c>
    </row>
    <row r="161" spans="1:8">
      <c r="A161" t="s">
        <v>86</v>
      </c>
      <c r="B161" s="1">
        <v>43912</v>
      </c>
      <c r="C161">
        <f t="shared" si="19"/>
        <v>20</v>
      </c>
      <c r="D161" s="11">
        <f t="shared" si="14"/>
        <v>115.37686523257544</v>
      </c>
      <c r="E161" s="11">
        <f t="shared" si="15"/>
        <v>154.5471215557593</v>
      </c>
      <c r="F161" s="11">
        <f t="shared" si="16"/>
        <v>21.931097956519476</v>
      </c>
      <c r="G161" s="11">
        <f t="shared" si="17"/>
        <v>45.52926382705143</v>
      </c>
      <c r="H161" s="11">
        <f t="shared" si="18"/>
        <v>55.455929833863621</v>
      </c>
    </row>
    <row r="162" spans="1:8">
      <c r="A162" t="s">
        <v>86</v>
      </c>
      <c r="B162" s="1">
        <v>43911</v>
      </c>
      <c r="C162">
        <f t="shared" si="19"/>
        <v>16</v>
      </c>
      <c r="D162" s="11">
        <f t="shared" si="14"/>
        <v>98.514092621660566</v>
      </c>
      <c r="E162" s="11">
        <f t="shared" si="15"/>
        <v>131.95946532837908</v>
      </c>
      <c r="F162" s="11">
        <f t="shared" si="16"/>
        <v>18.725783639797399</v>
      </c>
      <c r="G162" s="11">
        <f t="shared" si="17"/>
        <v>38.874986806174682</v>
      </c>
      <c r="H162" s="11">
        <f t="shared" si="18"/>
        <v>47.350832396606627</v>
      </c>
    </row>
    <row r="163" spans="1:8">
      <c r="A163" t="s">
        <v>86</v>
      </c>
      <c r="B163" s="1">
        <v>43910</v>
      </c>
      <c r="C163">
        <f t="shared" si="19"/>
        <v>12</v>
      </c>
      <c r="D163" s="11">
        <f t="shared" si="14"/>
        <v>81.873198597731417</v>
      </c>
      <c r="E163" s="11">
        <f t="shared" si="15"/>
        <v>109.66901510399073</v>
      </c>
      <c r="F163" s="11">
        <f t="shared" si="16"/>
        <v>15.562644511453245</v>
      </c>
      <c r="G163" s="11">
        <f t="shared" si="17"/>
        <v>32.308266061888418</v>
      </c>
      <c r="H163" s="11">
        <f t="shared" si="18"/>
        <v>39.352380978260911</v>
      </c>
    </row>
    <row r="164" spans="1:8">
      <c r="A164" t="s">
        <v>86</v>
      </c>
      <c r="B164" s="1">
        <v>43909</v>
      </c>
      <c r="C164">
        <f t="shared" si="19"/>
        <v>11</v>
      </c>
      <c r="D164" s="11">
        <f t="shared" si="14"/>
        <v>65.897940334759426</v>
      </c>
      <c r="E164" s="11">
        <f t="shared" si="15"/>
        <v>88.270182888577907</v>
      </c>
      <c r="F164" s="11">
        <f t="shared" si="16"/>
        <v>12.526030948242855</v>
      </c>
      <c r="G164" s="11">
        <f t="shared" si="17"/>
        <v>26.004214147373606</v>
      </c>
      <c r="H164" s="11">
        <f t="shared" si="18"/>
        <v>31.673867616649027</v>
      </c>
    </row>
    <row r="165" spans="1:8">
      <c r="A165" t="s">
        <v>86</v>
      </c>
      <c r="B165" s="1">
        <v>43908</v>
      </c>
      <c r="C165">
        <f t="shared" ref="C165:C199" si="20">SUMIFS(Cases,LA,"Isle of Anglesey",SpecDate,B165)+SUMIFS(Cases,LA,"Conwy",SpecDate,B165)+SUMIFS(Cases,LA,"Denbighshire",SpecDate,B165)+SUMIFS(Cases,LA,"Flintshire",SpecDate,B165)+SUMIFS(Cases,LA,"Gwynedd",SpecDate,B165)+SUMIFS(Cases,LA,"Wrexham",SpecDate,B165)</f>
        <v>9</v>
      </c>
      <c r="D165" s="11">
        <f t="shared" si="14"/>
        <v>52.585225115616112</v>
      </c>
      <c r="E165" s="11">
        <f t="shared" si="15"/>
        <v>70.43782270906722</v>
      </c>
      <c r="F165" s="11">
        <f t="shared" si="16"/>
        <v>9.9955196455675317</v>
      </c>
      <c r="G165" s="11">
        <f t="shared" si="17"/>
        <v>20.750837551944596</v>
      </c>
      <c r="H165" s="11">
        <f t="shared" si="18"/>
        <v>25.275106481972458</v>
      </c>
    </row>
    <row r="166" spans="1:8">
      <c r="A166" t="s">
        <v>86</v>
      </c>
      <c r="B166" s="1">
        <v>43907</v>
      </c>
      <c r="C166">
        <f t="shared" si="20"/>
        <v>7</v>
      </c>
      <c r="D166" s="11">
        <f t="shared" si="14"/>
        <v>44.81947457111584</v>
      </c>
      <c r="E166" s="11">
        <f t="shared" si="15"/>
        <v>60.03561260435265</v>
      </c>
      <c r="F166" s="11">
        <f t="shared" si="16"/>
        <v>8.5193880523402576</v>
      </c>
      <c r="G166" s="11">
        <f t="shared" si="17"/>
        <v>17.686367871277671</v>
      </c>
      <c r="H166" s="11">
        <f t="shared" si="18"/>
        <v>21.542495820077789</v>
      </c>
    </row>
    <row r="167" spans="1:8">
      <c r="A167" t="s">
        <v>86</v>
      </c>
      <c r="B167" s="1">
        <v>43906</v>
      </c>
      <c r="C167">
        <f t="shared" si="20"/>
        <v>7</v>
      </c>
      <c r="D167" s="11">
        <f t="shared" si="14"/>
        <v>36.609966852644128</v>
      </c>
      <c r="E167" s="11">
        <f t="shared" si="15"/>
        <v>49.038990493654389</v>
      </c>
      <c r="F167" s="11">
        <f t="shared" si="16"/>
        <v>6.9589060823571414</v>
      </c>
      <c r="G167" s="11">
        <f t="shared" si="17"/>
        <v>14.446785637429782</v>
      </c>
      <c r="H167" s="11">
        <f t="shared" si="18"/>
        <v>17.59659312036057</v>
      </c>
    </row>
    <row r="168" spans="1:8">
      <c r="A168" t="s">
        <v>86</v>
      </c>
      <c r="B168" s="1">
        <v>43905</v>
      </c>
      <c r="C168">
        <f t="shared" si="20"/>
        <v>6</v>
      </c>
      <c r="D168" s="11">
        <f t="shared" si="14"/>
        <v>29.066094895129581</v>
      </c>
      <c r="E168" s="11">
        <f t="shared" si="15"/>
        <v>38.933986391931668</v>
      </c>
      <c r="F168" s="11">
        <f t="shared" si="16"/>
        <v>5.5249496775077915</v>
      </c>
      <c r="G168" s="11">
        <f t="shared" si="17"/>
        <v>11.469872233353342</v>
      </c>
      <c r="H168" s="11">
        <f t="shared" si="18"/>
        <v>13.970628477377181</v>
      </c>
    </row>
    <row r="169" spans="1:8">
      <c r="A169" t="s">
        <v>86</v>
      </c>
      <c r="B169" s="1">
        <v>43904</v>
      </c>
      <c r="C169">
        <f t="shared" si="20"/>
        <v>6</v>
      </c>
      <c r="D169" s="11">
        <f t="shared" si="14"/>
        <v>22.631615872543644</v>
      </c>
      <c r="E169" s="11">
        <f t="shared" si="15"/>
        <v>30.315012305168171</v>
      </c>
      <c r="F169" s="11">
        <f t="shared" si="16"/>
        <v>4.3018692145480513</v>
      </c>
      <c r="G169" s="11">
        <f t="shared" si="17"/>
        <v>8.9307402122293205</v>
      </c>
      <c r="H169" s="11">
        <f t="shared" si="18"/>
        <v>10.87789392895017</v>
      </c>
    </row>
    <row r="170" spans="1:8">
      <c r="A170" t="s">
        <v>86</v>
      </c>
      <c r="B170" s="1">
        <v>43903</v>
      </c>
      <c r="C170">
        <f t="shared" si="20"/>
        <v>4</v>
      </c>
      <c r="D170" s="11">
        <f t="shared" si="14"/>
        <v>18.415922719814926</v>
      </c>
      <c r="E170" s="11">
        <f t="shared" si="15"/>
        <v>24.668098248323119</v>
      </c>
      <c r="F170" s="11">
        <f t="shared" si="16"/>
        <v>3.5005406353675319</v>
      </c>
      <c r="G170" s="11">
        <f t="shared" si="17"/>
        <v>7.2671709570101326</v>
      </c>
      <c r="H170" s="11">
        <f t="shared" si="18"/>
        <v>8.8516195696359237</v>
      </c>
    </row>
    <row r="171" spans="1:8">
      <c r="A171" t="s">
        <v>86</v>
      </c>
      <c r="B171" s="1">
        <v>43902</v>
      </c>
      <c r="C171">
        <f t="shared" si="20"/>
        <v>4</v>
      </c>
      <c r="D171" s="11">
        <f t="shared" si="14"/>
        <v>12.425200871200431</v>
      </c>
      <c r="E171" s="11">
        <f t="shared" si="15"/>
        <v>16.64353616754331</v>
      </c>
      <c r="F171" s="11">
        <f t="shared" si="16"/>
        <v>2.3618105491636361</v>
      </c>
      <c r="G171" s="11">
        <f t="shared" si="17"/>
        <v>4.9031514890670778</v>
      </c>
      <c r="H171" s="11">
        <f t="shared" si="18"/>
        <v>5.9721770590314662</v>
      </c>
    </row>
    <row r="172" spans="1:8">
      <c r="A172" t="s">
        <v>86</v>
      </c>
      <c r="B172" s="1">
        <v>43901</v>
      </c>
      <c r="C172">
        <f t="shared" si="20"/>
        <v>3</v>
      </c>
      <c r="D172" s="11">
        <f t="shared" si="14"/>
        <v>7.1001147835431038</v>
      </c>
      <c r="E172" s="11">
        <f t="shared" si="15"/>
        <v>9.5105920957390335</v>
      </c>
      <c r="F172" s="11">
        <f t="shared" si="16"/>
        <v>1.3496060280935063</v>
      </c>
      <c r="G172" s="11">
        <f t="shared" si="17"/>
        <v>2.8018008508954728</v>
      </c>
      <c r="H172" s="11">
        <f t="shared" si="18"/>
        <v>3.412672605160838</v>
      </c>
    </row>
    <row r="173" spans="1:8">
      <c r="A173" t="s">
        <v>86</v>
      </c>
      <c r="B173" s="1">
        <v>43900</v>
      </c>
      <c r="C173">
        <f t="shared" si="20"/>
        <v>1</v>
      </c>
      <c r="D173" s="11">
        <f t="shared" si="14"/>
        <v>3.993814565742996</v>
      </c>
      <c r="E173" s="11">
        <f t="shared" si="15"/>
        <v>5.349708053853206</v>
      </c>
      <c r="F173" s="11">
        <f t="shared" si="16"/>
        <v>0.75915339080259725</v>
      </c>
      <c r="G173" s="11">
        <f t="shared" si="17"/>
        <v>1.5760129786287034</v>
      </c>
      <c r="H173" s="11">
        <f t="shared" si="18"/>
        <v>1.9196283404029715</v>
      </c>
    </row>
    <row r="174" spans="1:8">
      <c r="A174" t="s">
        <v>86</v>
      </c>
      <c r="B174" s="1">
        <v>43899</v>
      </c>
      <c r="C174">
        <f t="shared" si="20"/>
        <v>0</v>
      </c>
      <c r="D174" s="11">
        <f t="shared" si="14"/>
        <v>1.5531501089000539</v>
      </c>
      <c r="E174" s="11">
        <f t="shared" si="15"/>
        <v>2.0804420209429138</v>
      </c>
      <c r="F174" s="11">
        <f t="shared" si="16"/>
        <v>0.29522631864545451</v>
      </c>
      <c r="G174" s="11">
        <f t="shared" si="17"/>
        <v>0.61289393613338472</v>
      </c>
      <c r="H174" s="11">
        <f t="shared" si="18"/>
        <v>0.74652213237893328</v>
      </c>
    </row>
    <row r="175" spans="1:8">
      <c r="A175" t="s">
        <v>86</v>
      </c>
      <c r="B175" s="1">
        <v>43898</v>
      </c>
      <c r="C175">
        <f t="shared" si="20"/>
        <v>0</v>
      </c>
      <c r="D175" s="11">
        <f t="shared" si="14"/>
        <v>0.88751434794288797</v>
      </c>
      <c r="E175" s="11">
        <f t="shared" si="15"/>
        <v>1.1888240119673792</v>
      </c>
      <c r="F175" s="11">
        <f t="shared" si="16"/>
        <v>0.16870075351168828</v>
      </c>
      <c r="G175" s="11">
        <f t="shared" si="17"/>
        <v>0.3502251063619341</v>
      </c>
      <c r="H175" s="11">
        <f t="shared" si="18"/>
        <v>0.42658407564510475</v>
      </c>
    </row>
    <row r="176" spans="1:8">
      <c r="A176" t="s">
        <v>86</v>
      </c>
      <c r="B176" s="1">
        <v>43897</v>
      </c>
      <c r="C176">
        <f t="shared" si="20"/>
        <v>0</v>
      </c>
      <c r="D176" s="11">
        <f t="shared" si="14"/>
        <v>0.88751434794288797</v>
      </c>
      <c r="E176" s="11">
        <f t="shared" si="15"/>
        <v>1.1888240119673792</v>
      </c>
      <c r="F176" s="11">
        <f t="shared" si="16"/>
        <v>0.16870075351168828</v>
      </c>
      <c r="G176" s="11">
        <f t="shared" si="17"/>
        <v>0.3502251063619341</v>
      </c>
      <c r="H176" s="11">
        <f t="shared" si="18"/>
        <v>0.42658407564510475</v>
      </c>
    </row>
    <row r="177" spans="1:8">
      <c r="A177" t="s">
        <v>86</v>
      </c>
      <c r="B177" s="1">
        <v>43896</v>
      </c>
      <c r="C177">
        <f t="shared" si="20"/>
        <v>0</v>
      </c>
      <c r="D177" s="11">
        <f t="shared" si="14"/>
        <v>0.44375717397144399</v>
      </c>
      <c r="E177" s="11">
        <f t="shared" si="15"/>
        <v>0.5944120059836896</v>
      </c>
      <c r="F177" s="11">
        <f t="shared" si="16"/>
        <v>8.4350376755844142E-2</v>
      </c>
      <c r="G177" s="11">
        <f t="shared" si="17"/>
        <v>0.17511255318096705</v>
      </c>
      <c r="H177" s="11">
        <f t="shared" si="18"/>
        <v>0.21329203782255238</v>
      </c>
    </row>
    <row r="178" spans="1:8">
      <c r="A178" t="s">
        <v>86</v>
      </c>
      <c r="B178" s="1">
        <v>43895</v>
      </c>
      <c r="C178">
        <f t="shared" si="20"/>
        <v>0</v>
      </c>
      <c r="D178" s="11">
        <f t="shared" si="14"/>
        <v>0.44375717397144399</v>
      </c>
      <c r="E178" s="11">
        <f t="shared" si="15"/>
        <v>0.5944120059836896</v>
      </c>
      <c r="F178" s="11">
        <f t="shared" si="16"/>
        <v>8.4350376755844142E-2</v>
      </c>
      <c r="G178" s="11">
        <f t="shared" si="17"/>
        <v>0.17511255318096705</v>
      </c>
      <c r="H178" s="11">
        <f t="shared" si="18"/>
        <v>0.21329203782255238</v>
      </c>
    </row>
    <row r="179" spans="1:8">
      <c r="A179" t="s">
        <v>86</v>
      </c>
      <c r="B179" s="1">
        <v>43894</v>
      </c>
      <c r="C179">
        <f t="shared" si="20"/>
        <v>0</v>
      </c>
      <c r="D179" s="11">
        <f t="shared" si="14"/>
        <v>0.44375717397144399</v>
      </c>
      <c r="E179" s="11">
        <f t="shared" si="15"/>
        <v>0.5944120059836896</v>
      </c>
      <c r="F179" s="11">
        <f t="shared" si="16"/>
        <v>8.4350376755844142E-2</v>
      </c>
      <c r="G179" s="11">
        <f t="shared" si="17"/>
        <v>0.17511255318096705</v>
      </c>
      <c r="H179" s="11">
        <f t="shared" si="18"/>
        <v>0.21329203782255238</v>
      </c>
    </row>
    <row r="180" spans="1:8">
      <c r="A180" t="s">
        <v>86</v>
      </c>
      <c r="B180" s="1">
        <v>43893</v>
      </c>
      <c r="C180">
        <f t="shared" si="20"/>
        <v>0</v>
      </c>
      <c r="D180" s="11">
        <f t="shared" si="14"/>
        <v>0.22187858698572199</v>
      </c>
      <c r="E180" s="11">
        <f t="shared" si="15"/>
        <v>0.2972060029918448</v>
      </c>
      <c r="F180" s="11">
        <f t="shared" si="16"/>
        <v>4.2175188377922071E-2</v>
      </c>
      <c r="G180" s="11">
        <f t="shared" si="17"/>
        <v>8.7556276590483526E-2</v>
      </c>
      <c r="H180" s="11">
        <f t="shared" si="18"/>
        <v>0.10664601891127619</v>
      </c>
    </row>
    <row r="181" spans="1:8">
      <c r="A181" t="s">
        <v>86</v>
      </c>
      <c r="B181" s="1">
        <v>43892</v>
      </c>
      <c r="C181">
        <f t="shared" si="20"/>
        <v>0</v>
      </c>
      <c r="D181" s="11">
        <f t="shared" si="14"/>
        <v>0.22187858698572199</v>
      </c>
      <c r="E181" s="11">
        <f t="shared" si="15"/>
        <v>0.2972060029918448</v>
      </c>
      <c r="F181" s="11">
        <f t="shared" si="16"/>
        <v>4.2175188377922071E-2</v>
      </c>
      <c r="G181" s="11">
        <f t="shared" si="17"/>
        <v>8.7556276590483526E-2</v>
      </c>
      <c r="H181" s="11">
        <f t="shared" si="18"/>
        <v>0.10664601891127619</v>
      </c>
    </row>
    <row r="182" spans="1:8">
      <c r="A182" t="s">
        <v>86</v>
      </c>
      <c r="B182" s="1">
        <v>43891</v>
      </c>
      <c r="C182">
        <f t="shared" si="20"/>
        <v>0</v>
      </c>
      <c r="D182" s="11">
        <f t="shared" si="14"/>
        <v>0.22187858698572199</v>
      </c>
      <c r="E182" s="11">
        <f t="shared" si="15"/>
        <v>0.2972060029918448</v>
      </c>
      <c r="F182" s="11">
        <f t="shared" si="16"/>
        <v>4.2175188377922071E-2</v>
      </c>
      <c r="G182" s="11">
        <f t="shared" si="17"/>
        <v>8.7556276590483526E-2</v>
      </c>
      <c r="H182" s="11">
        <f t="shared" si="18"/>
        <v>0.10664601891127619</v>
      </c>
    </row>
    <row r="183" spans="1:8">
      <c r="A183" t="s">
        <v>86</v>
      </c>
      <c r="B183" s="1">
        <v>43890</v>
      </c>
      <c r="C183">
        <f t="shared" si="20"/>
        <v>0</v>
      </c>
      <c r="D183" s="11">
        <f t="shared" si="14"/>
        <v>0.22187858698572199</v>
      </c>
      <c r="E183" s="11">
        <f t="shared" si="15"/>
        <v>0.2972060029918448</v>
      </c>
      <c r="F183" s="11">
        <f t="shared" si="16"/>
        <v>4.2175188377922071E-2</v>
      </c>
      <c r="G183" s="11">
        <f t="shared" si="17"/>
        <v>8.7556276590483526E-2</v>
      </c>
      <c r="H183" s="11">
        <f t="shared" si="18"/>
        <v>0.10664601891127619</v>
      </c>
    </row>
    <row r="184" spans="1:8">
      <c r="A184" t="s">
        <v>86</v>
      </c>
      <c r="B184" s="1">
        <v>43889</v>
      </c>
      <c r="C184">
        <f t="shared" si="20"/>
        <v>0</v>
      </c>
      <c r="D184" s="11">
        <f t="shared" si="14"/>
        <v>0.22187858698572199</v>
      </c>
      <c r="E184" s="11">
        <f t="shared" si="15"/>
        <v>0.2972060029918448</v>
      </c>
      <c r="F184" s="11">
        <f t="shared" si="16"/>
        <v>4.2175188377922071E-2</v>
      </c>
      <c r="G184" s="11">
        <f t="shared" si="17"/>
        <v>8.7556276590483526E-2</v>
      </c>
      <c r="H184" s="11">
        <f t="shared" si="18"/>
        <v>0.10664601891127619</v>
      </c>
    </row>
    <row r="185" spans="1:8">
      <c r="A185" t="s">
        <v>86</v>
      </c>
      <c r="B185" s="1">
        <v>43888</v>
      </c>
      <c r="C185">
        <f t="shared" si="20"/>
        <v>0</v>
      </c>
      <c r="D185" s="11">
        <f t="shared" si="14"/>
        <v>0.22187858698572199</v>
      </c>
      <c r="E185" s="11">
        <f t="shared" si="15"/>
        <v>0.2972060029918448</v>
      </c>
      <c r="F185" s="11">
        <f t="shared" si="16"/>
        <v>4.2175188377922071E-2</v>
      </c>
      <c r="G185" s="11">
        <f t="shared" si="17"/>
        <v>8.7556276590483526E-2</v>
      </c>
      <c r="H185" s="11">
        <f t="shared" si="18"/>
        <v>0.10664601891127619</v>
      </c>
    </row>
    <row r="186" spans="1:8">
      <c r="A186" t="s">
        <v>86</v>
      </c>
      <c r="B186" s="1">
        <v>43887</v>
      </c>
      <c r="C186">
        <f t="shared" si="20"/>
        <v>0</v>
      </c>
      <c r="D186" s="11">
        <f t="shared" si="14"/>
        <v>0</v>
      </c>
      <c r="E186" s="11">
        <f t="shared" si="15"/>
        <v>0</v>
      </c>
      <c r="F186" s="11">
        <f t="shared" si="16"/>
        <v>0</v>
      </c>
      <c r="G186" s="11">
        <f t="shared" si="17"/>
        <v>0</v>
      </c>
      <c r="H186" s="11">
        <f t="shared" si="18"/>
        <v>0</v>
      </c>
    </row>
    <row r="187" spans="1:8">
      <c r="A187" t="s">
        <v>86</v>
      </c>
      <c r="B187" s="1">
        <v>43886</v>
      </c>
      <c r="C187">
        <f t="shared" si="20"/>
        <v>0</v>
      </c>
      <c r="D187" s="11">
        <f t="shared" si="14"/>
        <v>0</v>
      </c>
      <c r="E187" s="11">
        <f t="shared" si="15"/>
        <v>0</v>
      </c>
      <c r="F187" s="11">
        <f t="shared" si="16"/>
        <v>0</v>
      </c>
      <c r="G187" s="11">
        <f t="shared" si="17"/>
        <v>0</v>
      </c>
      <c r="H187" s="11">
        <f t="shared" si="18"/>
        <v>0</v>
      </c>
    </row>
    <row r="188" spans="1:8">
      <c r="A188" t="s">
        <v>86</v>
      </c>
      <c r="B188" s="1">
        <v>43885</v>
      </c>
      <c r="C188">
        <f t="shared" si="20"/>
        <v>0</v>
      </c>
      <c r="D188" s="11">
        <f t="shared" si="14"/>
        <v>0</v>
      </c>
      <c r="E188" s="11">
        <f t="shared" si="15"/>
        <v>0</v>
      </c>
      <c r="F188" s="11">
        <f t="shared" si="16"/>
        <v>0</v>
      </c>
      <c r="G188" s="11">
        <f t="shared" si="17"/>
        <v>0</v>
      </c>
      <c r="H188" s="11">
        <f t="shared" si="18"/>
        <v>0</v>
      </c>
    </row>
    <row r="189" spans="1:8">
      <c r="A189" t="s">
        <v>86</v>
      </c>
      <c r="B189" s="1">
        <v>43884</v>
      </c>
      <c r="C189">
        <f t="shared" si="20"/>
        <v>0</v>
      </c>
      <c r="D189" s="11">
        <f t="shared" si="14"/>
        <v>0</v>
      </c>
      <c r="E189" s="11">
        <f t="shared" si="15"/>
        <v>0</v>
      </c>
      <c r="F189" s="11">
        <f t="shared" si="16"/>
        <v>0</v>
      </c>
      <c r="G189" s="11">
        <f t="shared" si="17"/>
        <v>0</v>
      </c>
      <c r="H189" s="11">
        <f t="shared" si="18"/>
        <v>0</v>
      </c>
    </row>
    <row r="190" spans="1:8">
      <c r="A190" t="s">
        <v>86</v>
      </c>
      <c r="B190" s="1">
        <v>43883</v>
      </c>
      <c r="C190">
        <f t="shared" si="20"/>
        <v>0</v>
      </c>
      <c r="D190" s="11">
        <f t="shared" si="14"/>
        <v>0</v>
      </c>
      <c r="E190" s="11">
        <f t="shared" si="15"/>
        <v>0</v>
      </c>
      <c r="F190" s="11">
        <f t="shared" si="16"/>
        <v>0</v>
      </c>
      <c r="G190" s="11">
        <f t="shared" si="17"/>
        <v>0</v>
      </c>
      <c r="H190" s="11">
        <f t="shared" si="18"/>
        <v>0</v>
      </c>
    </row>
    <row r="191" spans="1:8">
      <c r="A191" t="s">
        <v>86</v>
      </c>
      <c r="B191" s="1">
        <v>43882</v>
      </c>
      <c r="C191">
        <f t="shared" si="20"/>
        <v>0</v>
      </c>
      <c r="D191" s="11">
        <f t="shared" si="14"/>
        <v>0</v>
      </c>
      <c r="E191" s="11">
        <f t="shared" si="15"/>
        <v>0</v>
      </c>
      <c r="F191" s="11">
        <f t="shared" si="16"/>
        <v>0</v>
      </c>
      <c r="G191" s="11">
        <f t="shared" si="17"/>
        <v>0</v>
      </c>
      <c r="H191" s="11">
        <f t="shared" si="18"/>
        <v>0</v>
      </c>
    </row>
    <row r="192" spans="1:8">
      <c r="A192" t="s">
        <v>86</v>
      </c>
      <c r="B192" s="1">
        <v>43881</v>
      </c>
      <c r="C192">
        <f t="shared" si="20"/>
        <v>0</v>
      </c>
      <c r="D192" s="11">
        <f t="shared" si="14"/>
        <v>0</v>
      </c>
      <c r="E192" s="11">
        <f t="shared" si="15"/>
        <v>0</v>
      </c>
      <c r="F192" s="11">
        <f t="shared" si="16"/>
        <v>0</v>
      </c>
      <c r="G192" s="11">
        <f t="shared" si="17"/>
        <v>0</v>
      </c>
      <c r="H192" s="11">
        <f t="shared" si="18"/>
        <v>0</v>
      </c>
    </row>
    <row r="193" spans="1:8">
      <c r="A193" t="s">
        <v>86</v>
      </c>
      <c r="B193" s="1">
        <v>43880</v>
      </c>
      <c r="C193">
        <f t="shared" si="20"/>
        <v>0</v>
      </c>
      <c r="D193" s="11">
        <f t="shared" si="14"/>
        <v>0</v>
      </c>
      <c r="E193" s="11">
        <f t="shared" si="15"/>
        <v>0</v>
      </c>
      <c r="F193" s="11">
        <f t="shared" si="16"/>
        <v>0</v>
      </c>
      <c r="G193" s="11">
        <f t="shared" si="17"/>
        <v>0</v>
      </c>
      <c r="H193" s="11">
        <f t="shared" si="18"/>
        <v>0</v>
      </c>
    </row>
    <row r="194" spans="1:8">
      <c r="A194" t="s">
        <v>86</v>
      </c>
      <c r="B194" s="1">
        <v>43879</v>
      </c>
      <c r="C194">
        <f t="shared" si="20"/>
        <v>0</v>
      </c>
      <c r="D194" s="11">
        <f t="shared" ref="D194:D257" si="21">SUMIFS(CasesHB,HB,"Wales",SpecDate,B194)*SUMIFS(Pop,Area,A194)</f>
        <v>0</v>
      </c>
      <c r="E194" s="11">
        <f t="shared" ref="E194:E257" si="22">SUMIFS(CasesHB,HB,"Wales",SpecDate,B194)*SUMIFS(AreaKm2,Area,A194)</f>
        <v>0</v>
      </c>
      <c r="F194" s="11">
        <f t="shared" ref="F194:F257" si="23">SUMIFS(CasesHB,HB,"Wales",SpecDate,B194)*SUMIFS(PopKm2,Area,A194)</f>
        <v>0</v>
      </c>
      <c r="G194" s="11">
        <f t="shared" ref="G194:G257" si="24">SUMIFS(CasesHB,HB,"Wales",SpecDate,B194)*SUMIFS(PopKm2SRT,Area,A194)</f>
        <v>0</v>
      </c>
      <c r="H194" s="11">
        <f t="shared" ref="H194:H257" si="25">SUMIFS(CasesHB,HB,"Wales",SpecDate,B194)*SUMIFS(PopSRTKm2,Area,A194)</f>
        <v>0</v>
      </c>
    </row>
    <row r="195" spans="1:8">
      <c r="A195" t="s">
        <v>86</v>
      </c>
      <c r="B195" s="1">
        <v>43878</v>
      </c>
      <c r="C195">
        <f t="shared" si="20"/>
        <v>0</v>
      </c>
      <c r="D195" s="11">
        <f t="shared" si="21"/>
        <v>0</v>
      </c>
      <c r="E195" s="11">
        <f t="shared" si="22"/>
        <v>0</v>
      </c>
      <c r="F195" s="11">
        <f t="shared" si="23"/>
        <v>0</v>
      </c>
      <c r="G195" s="11">
        <f t="shared" si="24"/>
        <v>0</v>
      </c>
      <c r="H195" s="11">
        <f t="shared" si="25"/>
        <v>0</v>
      </c>
    </row>
    <row r="196" spans="1:8">
      <c r="A196" t="s">
        <v>86</v>
      </c>
      <c r="B196" s="1">
        <v>43877</v>
      </c>
      <c r="C196">
        <f t="shared" si="20"/>
        <v>0</v>
      </c>
      <c r="D196" s="11">
        <f t="shared" si="21"/>
        <v>0</v>
      </c>
      <c r="E196" s="11">
        <f t="shared" si="22"/>
        <v>0</v>
      </c>
      <c r="F196" s="11">
        <f t="shared" si="23"/>
        <v>0</v>
      </c>
      <c r="G196" s="11">
        <f t="shared" si="24"/>
        <v>0</v>
      </c>
      <c r="H196" s="11">
        <f t="shared" si="25"/>
        <v>0</v>
      </c>
    </row>
    <row r="197" spans="1:8">
      <c r="A197" t="s">
        <v>86</v>
      </c>
      <c r="B197" s="1">
        <v>43876</v>
      </c>
      <c r="C197">
        <f t="shared" si="20"/>
        <v>0</v>
      </c>
      <c r="D197" s="11">
        <f t="shared" si="21"/>
        <v>0</v>
      </c>
      <c r="E197" s="11">
        <f t="shared" si="22"/>
        <v>0</v>
      </c>
      <c r="F197" s="11">
        <f t="shared" si="23"/>
        <v>0</v>
      </c>
      <c r="G197" s="11">
        <f t="shared" si="24"/>
        <v>0</v>
      </c>
      <c r="H197" s="11">
        <f t="shared" si="25"/>
        <v>0</v>
      </c>
    </row>
    <row r="198" spans="1:8">
      <c r="A198" t="s">
        <v>86</v>
      </c>
      <c r="B198" s="1">
        <v>43875</v>
      </c>
      <c r="C198">
        <f t="shared" si="20"/>
        <v>0</v>
      </c>
      <c r="D198" s="11">
        <f t="shared" si="21"/>
        <v>0</v>
      </c>
      <c r="E198" s="11">
        <f t="shared" si="22"/>
        <v>0</v>
      </c>
      <c r="F198" s="11">
        <f t="shared" si="23"/>
        <v>0</v>
      </c>
      <c r="G198" s="11">
        <f t="shared" si="24"/>
        <v>0</v>
      </c>
      <c r="H198" s="11">
        <f t="shared" si="25"/>
        <v>0</v>
      </c>
    </row>
    <row r="199" spans="1:8">
      <c r="A199" t="s">
        <v>86</v>
      </c>
      <c r="B199" s="1">
        <v>43874</v>
      </c>
      <c r="C199">
        <f t="shared" si="20"/>
        <v>0</v>
      </c>
      <c r="D199" s="11">
        <f t="shared" si="21"/>
        <v>0</v>
      </c>
      <c r="E199" s="11">
        <f t="shared" si="22"/>
        <v>0</v>
      </c>
      <c r="F199" s="11">
        <f t="shared" si="23"/>
        <v>0</v>
      </c>
      <c r="G199" s="11">
        <f t="shared" si="24"/>
        <v>0</v>
      </c>
      <c r="H199" s="11">
        <f t="shared" si="25"/>
        <v>0</v>
      </c>
    </row>
    <row r="200" spans="1:8">
      <c r="A200" t="s">
        <v>87</v>
      </c>
      <c r="B200" s="1">
        <v>43972</v>
      </c>
      <c r="C200">
        <f t="shared" ref="C200:C231" si="26">SUMIFS(Cases,LA,"Cardiff",SpecDate,B200)+SUMIFS(Cases,LA,"Vale of Glamorgan",SpecDate,B200)</f>
        <v>2566</v>
      </c>
      <c r="D200" s="11">
        <f t="shared" si="21"/>
        <v>2027.2688748199666</v>
      </c>
      <c r="E200" s="11">
        <f t="shared" si="22"/>
        <v>292.72909327800028</v>
      </c>
      <c r="F200" s="11">
        <f t="shared" si="23"/>
        <v>4996.5425098546939</v>
      </c>
      <c r="G200" s="11">
        <f t="shared" si="24"/>
        <v>3405.6970626773423</v>
      </c>
      <c r="H200" s="11">
        <f t="shared" si="25"/>
        <v>3508.7215665075564</v>
      </c>
    </row>
    <row r="201" spans="1:8">
      <c r="A201" t="s">
        <v>87</v>
      </c>
      <c r="B201" s="1">
        <v>43971</v>
      </c>
      <c r="C201">
        <f t="shared" si="26"/>
        <v>2566</v>
      </c>
      <c r="D201" s="11">
        <f t="shared" si="21"/>
        <v>2027.2688748199666</v>
      </c>
      <c r="E201" s="11">
        <f t="shared" si="22"/>
        <v>292.72909327800028</v>
      </c>
      <c r="F201" s="11">
        <f t="shared" si="23"/>
        <v>4996.5425098546939</v>
      </c>
      <c r="G201" s="11">
        <f t="shared" si="24"/>
        <v>3405.6970626773423</v>
      </c>
      <c r="H201" s="11">
        <f t="shared" si="25"/>
        <v>3508.7215665075564</v>
      </c>
    </row>
    <row r="202" spans="1:8">
      <c r="A202" t="s">
        <v>87</v>
      </c>
      <c r="B202" s="1">
        <v>43970</v>
      </c>
      <c r="C202">
        <f t="shared" si="26"/>
        <v>2566</v>
      </c>
      <c r="D202" s="11">
        <f t="shared" si="21"/>
        <v>2026.7926547413151</v>
      </c>
      <c r="E202" s="11">
        <f t="shared" si="22"/>
        <v>292.66032910292915</v>
      </c>
      <c r="F202" s="11">
        <f t="shared" si="23"/>
        <v>4995.3687859858064</v>
      </c>
      <c r="G202" s="11">
        <f t="shared" si="24"/>
        <v>3404.8970398766196</v>
      </c>
      <c r="H202" s="11">
        <f t="shared" si="25"/>
        <v>3507.8973425079071</v>
      </c>
    </row>
    <row r="203" spans="1:8">
      <c r="A203" t="s">
        <v>87</v>
      </c>
      <c r="B203" s="1">
        <v>43969</v>
      </c>
      <c r="C203">
        <f t="shared" si="26"/>
        <v>2549</v>
      </c>
      <c r="D203" s="11">
        <f t="shared" si="21"/>
        <v>2015.6808529061104</v>
      </c>
      <c r="E203" s="11">
        <f t="shared" si="22"/>
        <v>291.05583168460169</v>
      </c>
      <c r="F203" s="11">
        <f t="shared" si="23"/>
        <v>4967.9818957117614</v>
      </c>
      <c r="G203" s="11">
        <f t="shared" si="24"/>
        <v>3386.2298411930851</v>
      </c>
      <c r="H203" s="11">
        <f t="shared" si="25"/>
        <v>3488.6654491827544</v>
      </c>
    </row>
    <row r="204" spans="1:8">
      <c r="A204" t="s">
        <v>87</v>
      </c>
      <c r="B204" s="1">
        <v>43968</v>
      </c>
      <c r="C204">
        <f t="shared" si="26"/>
        <v>2535</v>
      </c>
      <c r="D204" s="11">
        <f t="shared" si="21"/>
        <v>1992.0285889997465</v>
      </c>
      <c r="E204" s="11">
        <f t="shared" si="22"/>
        <v>287.64054432273321</v>
      </c>
      <c r="F204" s="11">
        <f t="shared" si="23"/>
        <v>4909.6869435570088</v>
      </c>
      <c r="G204" s="11">
        <f t="shared" si="24"/>
        <v>3346.4953754238486</v>
      </c>
      <c r="H204" s="11">
        <f t="shared" si="25"/>
        <v>3447.7289905335001</v>
      </c>
    </row>
    <row r="205" spans="1:8">
      <c r="A205" t="s">
        <v>87</v>
      </c>
      <c r="B205" s="1">
        <v>43967</v>
      </c>
      <c r="C205">
        <f t="shared" si="26"/>
        <v>2525</v>
      </c>
      <c r="D205" s="11">
        <f t="shared" si="21"/>
        <v>1974.4084460896363</v>
      </c>
      <c r="E205" s="11">
        <f t="shared" si="22"/>
        <v>285.09626984509964</v>
      </c>
      <c r="F205" s="11">
        <f t="shared" si="23"/>
        <v>4866.2591604081663</v>
      </c>
      <c r="G205" s="11">
        <f t="shared" si="24"/>
        <v>3316.8945317971015</v>
      </c>
      <c r="H205" s="11">
        <f t="shared" si="25"/>
        <v>3417.2327025464715</v>
      </c>
    </row>
    <row r="206" spans="1:8">
      <c r="A206" t="s">
        <v>87</v>
      </c>
      <c r="B206" s="1">
        <v>43966</v>
      </c>
      <c r="C206">
        <f t="shared" si="26"/>
        <v>2511</v>
      </c>
      <c r="D206" s="11">
        <f t="shared" si="21"/>
        <v>1949.6450019997519</v>
      </c>
      <c r="E206" s="11">
        <f t="shared" si="22"/>
        <v>281.52053274139848</v>
      </c>
      <c r="F206" s="11">
        <f t="shared" si="23"/>
        <v>4805.2255192260081</v>
      </c>
      <c r="G206" s="11">
        <f t="shared" si="24"/>
        <v>3275.2933461595112</v>
      </c>
      <c r="H206" s="11">
        <f t="shared" si="25"/>
        <v>3374.3730545647022</v>
      </c>
    </row>
    <row r="207" spans="1:8">
      <c r="A207" t="s">
        <v>87</v>
      </c>
      <c r="B207" s="1">
        <v>43965</v>
      </c>
      <c r="C207">
        <f t="shared" si="26"/>
        <v>2491</v>
      </c>
      <c r="D207" s="11">
        <f t="shared" si="21"/>
        <v>1922.1829774641749</v>
      </c>
      <c r="E207" s="11">
        <f t="shared" si="22"/>
        <v>277.55513197896062</v>
      </c>
      <c r="F207" s="11">
        <f t="shared" si="23"/>
        <v>4737.5407761201541</v>
      </c>
      <c r="G207" s="11">
        <f t="shared" si="24"/>
        <v>3229.158697984491</v>
      </c>
      <c r="H207" s="11">
        <f t="shared" si="25"/>
        <v>3326.8428039182527</v>
      </c>
    </row>
    <row r="208" spans="1:8">
      <c r="A208" t="s">
        <v>87</v>
      </c>
      <c r="B208" s="1">
        <v>43964</v>
      </c>
      <c r="C208">
        <f t="shared" si="26"/>
        <v>2479</v>
      </c>
      <c r="D208" s="11">
        <f t="shared" si="21"/>
        <v>1903.1341743181099</v>
      </c>
      <c r="E208" s="11">
        <f t="shared" si="22"/>
        <v>274.80456497611351</v>
      </c>
      <c r="F208" s="11">
        <f t="shared" si="23"/>
        <v>4690.5918213646491</v>
      </c>
      <c r="G208" s="11">
        <f t="shared" si="24"/>
        <v>3197.1577859555755</v>
      </c>
      <c r="H208" s="11">
        <f t="shared" si="25"/>
        <v>3293.873843932276</v>
      </c>
    </row>
    <row r="209" spans="1:8">
      <c r="A209" t="s">
        <v>87</v>
      </c>
      <c r="B209" s="1">
        <v>43963</v>
      </c>
      <c r="C209">
        <f t="shared" si="26"/>
        <v>2467</v>
      </c>
      <c r="D209" s="11">
        <f t="shared" si="21"/>
        <v>1881.2280507001351</v>
      </c>
      <c r="E209" s="11">
        <f t="shared" si="22"/>
        <v>271.64141292283938</v>
      </c>
      <c r="F209" s="11">
        <f t="shared" si="23"/>
        <v>4636.6005233958167</v>
      </c>
      <c r="G209" s="11">
        <f t="shared" si="24"/>
        <v>3160.3567371223226</v>
      </c>
      <c r="H209" s="11">
        <f t="shared" si="25"/>
        <v>3255.9595399484028</v>
      </c>
    </row>
    <row r="210" spans="1:8">
      <c r="A210" t="s">
        <v>87</v>
      </c>
      <c r="B210" s="1">
        <v>43962</v>
      </c>
      <c r="C210">
        <f t="shared" si="26"/>
        <v>2452</v>
      </c>
      <c r="D210" s="11">
        <f t="shared" si="21"/>
        <v>1859.4806671083775</v>
      </c>
      <c r="E210" s="11">
        <f t="shared" si="22"/>
        <v>268.50118226125562</v>
      </c>
      <c r="F210" s="11">
        <f t="shared" si="23"/>
        <v>4583.0004667166149</v>
      </c>
      <c r="G210" s="11">
        <f t="shared" si="24"/>
        <v>3123.8223625559772</v>
      </c>
      <c r="H210" s="11">
        <f t="shared" si="25"/>
        <v>3218.3199772977464</v>
      </c>
    </row>
    <row r="211" spans="1:8">
      <c r="A211" t="s">
        <v>87</v>
      </c>
      <c r="B211" s="1">
        <v>43961</v>
      </c>
      <c r="C211">
        <f t="shared" si="26"/>
        <v>2435</v>
      </c>
      <c r="D211" s="11">
        <f t="shared" si="21"/>
        <v>1832.4948626514522</v>
      </c>
      <c r="E211" s="11">
        <f t="shared" si="22"/>
        <v>264.60454567388894</v>
      </c>
      <c r="F211" s="11">
        <f t="shared" si="23"/>
        <v>4516.4894474796483</v>
      </c>
      <c r="G211" s="11">
        <f t="shared" si="24"/>
        <v>3078.4877371816801</v>
      </c>
      <c r="H211" s="11">
        <f t="shared" si="25"/>
        <v>3171.6139506509462</v>
      </c>
    </row>
    <row r="212" spans="1:8">
      <c r="A212" t="s">
        <v>87</v>
      </c>
      <c r="B212" s="1">
        <v>43960</v>
      </c>
      <c r="C212">
        <f t="shared" si="26"/>
        <v>2421</v>
      </c>
      <c r="D212" s="11">
        <f t="shared" si="21"/>
        <v>1816.7796000559485</v>
      </c>
      <c r="E212" s="11">
        <f t="shared" si="22"/>
        <v>262.33532789654009</v>
      </c>
      <c r="F212" s="11">
        <f t="shared" si="23"/>
        <v>4477.7565598063566</v>
      </c>
      <c r="G212" s="11">
        <f t="shared" si="24"/>
        <v>3052.0869847578251</v>
      </c>
      <c r="H212" s="11">
        <f t="shared" si="25"/>
        <v>3144.4145586625154</v>
      </c>
    </row>
    <row r="213" spans="1:8">
      <c r="A213" t="s">
        <v>87</v>
      </c>
      <c r="B213" s="1">
        <v>43959</v>
      </c>
      <c r="C213">
        <f t="shared" si="26"/>
        <v>2410</v>
      </c>
      <c r="D213" s="11">
        <f t="shared" si="21"/>
        <v>1797.0958368050146</v>
      </c>
      <c r="E213" s="11">
        <f t="shared" si="22"/>
        <v>259.49307532693143</v>
      </c>
      <c r="F213" s="11">
        <f t="shared" si="23"/>
        <v>4429.2426398923335</v>
      </c>
      <c r="G213" s="11">
        <f t="shared" si="24"/>
        <v>3019.0193756612789</v>
      </c>
      <c r="H213" s="11">
        <f t="shared" si="25"/>
        <v>3110.3466333436731</v>
      </c>
    </row>
    <row r="214" spans="1:8">
      <c r="A214" t="s">
        <v>87</v>
      </c>
      <c r="B214" s="1">
        <v>43958</v>
      </c>
      <c r="C214">
        <f t="shared" si="26"/>
        <v>2398</v>
      </c>
      <c r="D214" s="11">
        <f t="shared" si="21"/>
        <v>1781.2218341832938</v>
      </c>
      <c r="E214" s="11">
        <f t="shared" si="22"/>
        <v>257.20093615789222</v>
      </c>
      <c r="F214" s="11">
        <f t="shared" si="23"/>
        <v>4390.118510929412</v>
      </c>
      <c r="G214" s="11">
        <f t="shared" si="24"/>
        <v>2992.3519489705159</v>
      </c>
      <c r="H214" s="11">
        <f t="shared" si="25"/>
        <v>3082.8725000220261</v>
      </c>
    </row>
    <row r="215" spans="1:8">
      <c r="A215" t="s">
        <v>87</v>
      </c>
      <c r="B215" s="1">
        <v>43957</v>
      </c>
      <c r="C215">
        <f t="shared" si="26"/>
        <v>2376</v>
      </c>
      <c r="D215" s="11">
        <f t="shared" si="21"/>
        <v>1755.0297298574544</v>
      </c>
      <c r="E215" s="11">
        <f t="shared" si="22"/>
        <v>253.41890652897749</v>
      </c>
      <c r="F215" s="11">
        <f t="shared" si="23"/>
        <v>4325.5636981405914</v>
      </c>
      <c r="G215" s="11">
        <f t="shared" si="24"/>
        <v>2948.3506949307571</v>
      </c>
      <c r="H215" s="11">
        <f t="shared" si="25"/>
        <v>3037.5401800413083</v>
      </c>
    </row>
    <row r="216" spans="1:8">
      <c r="A216" t="s">
        <v>87</v>
      </c>
      <c r="B216" s="1">
        <v>43956</v>
      </c>
      <c r="C216">
        <f t="shared" si="26"/>
        <v>2362</v>
      </c>
      <c r="D216" s="11">
        <f t="shared" si="21"/>
        <v>1728.8376255316152</v>
      </c>
      <c r="E216" s="11">
        <f t="shared" si="22"/>
        <v>249.63687690006276</v>
      </c>
      <c r="F216" s="11">
        <f t="shared" si="23"/>
        <v>4261.0088853517718</v>
      </c>
      <c r="G216" s="11">
        <f t="shared" si="24"/>
        <v>2904.3494408909978</v>
      </c>
      <c r="H216" s="11">
        <f t="shared" si="25"/>
        <v>2992.2078600605905</v>
      </c>
    </row>
    <row r="217" spans="1:8">
      <c r="A217" t="s">
        <v>87</v>
      </c>
      <c r="B217" s="1">
        <v>43955</v>
      </c>
      <c r="C217">
        <f t="shared" si="26"/>
        <v>2349</v>
      </c>
      <c r="D217" s="11">
        <f t="shared" si="21"/>
        <v>1703.5979613630791</v>
      </c>
      <c r="E217" s="11">
        <f t="shared" si="22"/>
        <v>245.99237562129036</v>
      </c>
      <c r="F217" s="11">
        <f t="shared" si="23"/>
        <v>4198.8015203007262</v>
      </c>
      <c r="G217" s="11">
        <f t="shared" si="24"/>
        <v>2861.9482324526848</v>
      </c>
      <c r="H217" s="11">
        <f t="shared" si="25"/>
        <v>2948.5239880791714</v>
      </c>
    </row>
    <row r="218" spans="1:8">
      <c r="A218" t="s">
        <v>87</v>
      </c>
      <c r="B218" s="1">
        <v>43954</v>
      </c>
      <c r="C218">
        <f t="shared" si="26"/>
        <v>2338</v>
      </c>
      <c r="D218" s="11">
        <f t="shared" si="21"/>
        <v>1683.2792380072763</v>
      </c>
      <c r="E218" s="11">
        <f t="shared" si="22"/>
        <v>243.05843748492015</v>
      </c>
      <c r="F218" s="11">
        <f t="shared" si="23"/>
        <v>4148.7226352281868</v>
      </c>
      <c r="G218" s="11">
        <f t="shared" si="24"/>
        <v>2827.8139262885084</v>
      </c>
      <c r="H218" s="11">
        <f t="shared" si="25"/>
        <v>2913.357097427463</v>
      </c>
    </row>
    <row r="219" spans="1:8">
      <c r="A219" t="s">
        <v>87</v>
      </c>
      <c r="B219" s="1">
        <v>43953</v>
      </c>
      <c r="C219">
        <f t="shared" si="26"/>
        <v>2324</v>
      </c>
      <c r="D219" s="11">
        <f t="shared" si="21"/>
        <v>1668.3576755428587</v>
      </c>
      <c r="E219" s="11">
        <f t="shared" si="22"/>
        <v>240.90382666602326</v>
      </c>
      <c r="F219" s="11">
        <f t="shared" si="23"/>
        <v>4111.9459540030412</v>
      </c>
      <c r="G219" s="11">
        <f t="shared" si="24"/>
        <v>2802.7465451991911</v>
      </c>
      <c r="H219" s="11">
        <f t="shared" si="25"/>
        <v>2887.5314121051147</v>
      </c>
    </row>
    <row r="220" spans="1:8">
      <c r="A220" t="s">
        <v>87</v>
      </c>
      <c r="B220" s="1">
        <v>43952</v>
      </c>
      <c r="C220">
        <f t="shared" si="26"/>
        <v>2298</v>
      </c>
      <c r="D220" s="11">
        <f t="shared" si="21"/>
        <v>1641.848091164585</v>
      </c>
      <c r="E220" s="11">
        <f t="shared" si="22"/>
        <v>237.07595425372776</v>
      </c>
      <c r="F220" s="11">
        <f t="shared" si="23"/>
        <v>4046.608658634962</v>
      </c>
      <c r="G220" s="11">
        <f t="shared" si="24"/>
        <v>2758.2119426256168</v>
      </c>
      <c r="H220" s="11">
        <f t="shared" si="25"/>
        <v>2841.6496094579638</v>
      </c>
    </row>
    <row r="221" spans="1:8">
      <c r="A221" t="s">
        <v>87</v>
      </c>
      <c r="B221" s="1">
        <v>43951</v>
      </c>
      <c r="C221">
        <f t="shared" si="26"/>
        <v>2269</v>
      </c>
      <c r="D221" s="11">
        <f t="shared" si="21"/>
        <v>1616.767167022266</v>
      </c>
      <c r="E221" s="11">
        <f t="shared" si="22"/>
        <v>233.45437436664577</v>
      </c>
      <c r="F221" s="11">
        <f t="shared" si="23"/>
        <v>3984.7925348735462</v>
      </c>
      <c r="G221" s="11">
        <f t="shared" si="24"/>
        <v>2716.0774084542113</v>
      </c>
      <c r="H221" s="11">
        <f t="shared" si="25"/>
        <v>2798.2404788097615</v>
      </c>
    </row>
    <row r="222" spans="1:8">
      <c r="A222" t="s">
        <v>87</v>
      </c>
      <c r="B222" s="1">
        <v>43950</v>
      </c>
      <c r="C222">
        <f t="shared" si="26"/>
        <v>2231</v>
      </c>
      <c r="D222" s="11">
        <f t="shared" si="21"/>
        <v>1586.2890819885622</v>
      </c>
      <c r="E222" s="11">
        <f t="shared" si="22"/>
        <v>229.05346716209044</v>
      </c>
      <c r="F222" s="11">
        <f t="shared" si="23"/>
        <v>3909.6742072647371</v>
      </c>
      <c r="G222" s="11">
        <f t="shared" si="24"/>
        <v>2664.8759492079462</v>
      </c>
      <c r="H222" s="11">
        <f t="shared" si="25"/>
        <v>2745.4901428321991</v>
      </c>
    </row>
    <row r="223" spans="1:8">
      <c r="A223" t="s">
        <v>87</v>
      </c>
      <c r="B223" s="1">
        <v>43949</v>
      </c>
      <c r="C223">
        <f t="shared" si="26"/>
        <v>2212</v>
      </c>
      <c r="D223" s="11">
        <f t="shared" si="21"/>
        <v>1560.4144577151571</v>
      </c>
      <c r="E223" s="11">
        <f t="shared" si="22"/>
        <v>225.31728031655649</v>
      </c>
      <c r="F223" s="11">
        <f t="shared" si="23"/>
        <v>3845.9018770551752</v>
      </c>
      <c r="G223" s="11">
        <f t="shared" si="24"/>
        <v>2621.4080437020025</v>
      </c>
      <c r="H223" s="11">
        <f t="shared" si="25"/>
        <v>2700.7073055179139</v>
      </c>
    </row>
    <row r="224" spans="1:8">
      <c r="A224" t="s">
        <v>87</v>
      </c>
      <c r="B224" s="1">
        <v>43948</v>
      </c>
      <c r="C224">
        <f t="shared" si="26"/>
        <v>2183</v>
      </c>
      <c r="D224" s="11">
        <f t="shared" si="21"/>
        <v>1537.2384138874447</v>
      </c>
      <c r="E224" s="11">
        <f t="shared" si="22"/>
        <v>221.97075712975922</v>
      </c>
      <c r="F224" s="11">
        <f t="shared" si="23"/>
        <v>3788.7806487693101</v>
      </c>
      <c r="G224" s="11">
        <f t="shared" si="24"/>
        <v>2582.4736007334886</v>
      </c>
      <c r="H224" s="11">
        <f t="shared" si="25"/>
        <v>2660.5950708683094</v>
      </c>
    </row>
    <row r="225" spans="1:8">
      <c r="A225" t="s">
        <v>87</v>
      </c>
      <c r="B225" s="1">
        <v>43947</v>
      </c>
      <c r="C225">
        <f t="shared" si="26"/>
        <v>2160</v>
      </c>
      <c r="D225" s="11">
        <f t="shared" si="21"/>
        <v>1511.2050495878227</v>
      </c>
      <c r="E225" s="11">
        <f t="shared" si="22"/>
        <v>218.21164889253487</v>
      </c>
      <c r="F225" s="11">
        <f t="shared" si="23"/>
        <v>3724.6170772701189</v>
      </c>
      <c r="G225" s="11">
        <f t="shared" si="24"/>
        <v>2538.7390209606374</v>
      </c>
      <c r="H225" s="11">
        <f t="shared" si="25"/>
        <v>2615.537492220808</v>
      </c>
    </row>
    <row r="226" spans="1:8">
      <c r="A226" t="s">
        <v>87</v>
      </c>
      <c r="B226" s="1">
        <v>43946</v>
      </c>
      <c r="C226">
        <f t="shared" si="26"/>
        <v>2139</v>
      </c>
      <c r="D226" s="11">
        <f t="shared" si="21"/>
        <v>1492.3149864679749</v>
      </c>
      <c r="E226" s="11">
        <f t="shared" si="22"/>
        <v>215.48400328137819</v>
      </c>
      <c r="F226" s="11">
        <f t="shared" si="23"/>
        <v>3678.0593638042424</v>
      </c>
      <c r="G226" s="11">
        <f t="shared" si="24"/>
        <v>2507.0047831986294</v>
      </c>
      <c r="H226" s="11">
        <f t="shared" si="25"/>
        <v>2582.8432735680481</v>
      </c>
    </row>
    <row r="227" spans="1:8">
      <c r="A227" t="s">
        <v>87</v>
      </c>
      <c r="B227" s="1">
        <v>43945</v>
      </c>
      <c r="C227">
        <f t="shared" si="26"/>
        <v>2105</v>
      </c>
      <c r="D227" s="11">
        <f t="shared" si="21"/>
        <v>1470.8850829286516</v>
      </c>
      <c r="E227" s="11">
        <f t="shared" si="22"/>
        <v>212.38961540317524</v>
      </c>
      <c r="F227" s="11">
        <f t="shared" si="23"/>
        <v>3625.2417897042983</v>
      </c>
      <c r="G227" s="11">
        <f t="shared" si="24"/>
        <v>2471.0037571660991</v>
      </c>
      <c r="H227" s="11">
        <f t="shared" si="25"/>
        <v>2545.7531935838242</v>
      </c>
    </row>
    <row r="228" spans="1:8">
      <c r="A228" t="s">
        <v>87</v>
      </c>
      <c r="B228" s="1">
        <v>43944</v>
      </c>
      <c r="C228">
        <f t="shared" si="26"/>
        <v>2066</v>
      </c>
      <c r="D228" s="11">
        <f t="shared" si="21"/>
        <v>1438.0258975016895</v>
      </c>
      <c r="E228" s="11">
        <f t="shared" si="22"/>
        <v>207.64488732326402</v>
      </c>
      <c r="F228" s="11">
        <f t="shared" si="23"/>
        <v>3544.254842751051</v>
      </c>
      <c r="G228" s="11">
        <f t="shared" si="24"/>
        <v>2415.8021839162197</v>
      </c>
      <c r="H228" s="11">
        <f t="shared" si="25"/>
        <v>2488.8817376080146</v>
      </c>
    </row>
    <row r="229" spans="1:8">
      <c r="A229" t="s">
        <v>87</v>
      </c>
      <c r="B229" s="1">
        <v>43943</v>
      </c>
      <c r="C229">
        <f t="shared" si="26"/>
        <v>2027</v>
      </c>
      <c r="D229" s="11">
        <f t="shared" si="21"/>
        <v>1406.5953723106825</v>
      </c>
      <c r="E229" s="11">
        <f t="shared" si="22"/>
        <v>203.10645176856633</v>
      </c>
      <c r="F229" s="11">
        <f t="shared" si="23"/>
        <v>3466.789067404467</v>
      </c>
      <c r="G229" s="11">
        <f t="shared" si="24"/>
        <v>2363.0006790685093</v>
      </c>
      <c r="H229" s="11">
        <f t="shared" si="25"/>
        <v>2434.4829536311531</v>
      </c>
    </row>
    <row r="230" spans="1:8">
      <c r="A230" t="s">
        <v>87</v>
      </c>
      <c r="B230" s="1">
        <v>43942</v>
      </c>
      <c r="C230">
        <f t="shared" si="26"/>
        <v>1982</v>
      </c>
      <c r="D230" s="11">
        <f t="shared" si="21"/>
        <v>1366.7516257301631</v>
      </c>
      <c r="E230" s="11">
        <f t="shared" si="22"/>
        <v>197.35318245427786</v>
      </c>
      <c r="F230" s="11">
        <f t="shared" si="23"/>
        <v>3368.5875037075339</v>
      </c>
      <c r="G230" s="11">
        <f t="shared" si="24"/>
        <v>2296.0654380746942</v>
      </c>
      <c r="H230" s="11">
        <f t="shared" si="25"/>
        <v>2365.5228789938192</v>
      </c>
    </row>
    <row r="231" spans="1:8">
      <c r="A231" t="s">
        <v>87</v>
      </c>
      <c r="B231" s="1">
        <v>43941</v>
      </c>
      <c r="C231">
        <f t="shared" si="26"/>
        <v>1933</v>
      </c>
      <c r="D231" s="11">
        <f t="shared" si="21"/>
        <v>1326.5903990972095</v>
      </c>
      <c r="E231" s="11">
        <f t="shared" si="22"/>
        <v>191.55407035660861</v>
      </c>
      <c r="F231" s="11">
        <f t="shared" si="23"/>
        <v>3269.603457431343</v>
      </c>
      <c r="G231" s="11">
        <f t="shared" si="24"/>
        <v>2228.5968485470635</v>
      </c>
      <c r="H231" s="11">
        <f t="shared" si="25"/>
        <v>2296.0133216900517</v>
      </c>
    </row>
    <row r="232" spans="1:8">
      <c r="A232" t="s">
        <v>87</v>
      </c>
      <c r="B232" s="1">
        <v>43940</v>
      </c>
      <c r="C232">
        <f t="shared" ref="C232:C263" si="27">SUMIFS(Cases,LA,"Cardiff",SpecDate,B232)+SUMIFS(Cases,LA,"Vale of Glamorgan",SpecDate,B232)</f>
        <v>1877</v>
      </c>
      <c r="D232" s="11">
        <f t="shared" si="21"/>
        <v>1282.936891887477</v>
      </c>
      <c r="E232" s="11">
        <f t="shared" si="22"/>
        <v>185.25068764175072</v>
      </c>
      <c r="F232" s="11">
        <f t="shared" si="23"/>
        <v>3162.0121027833088</v>
      </c>
      <c r="G232" s="11">
        <f t="shared" si="24"/>
        <v>2155.2614251474652</v>
      </c>
      <c r="H232" s="11">
        <f t="shared" si="25"/>
        <v>2220.4594550555221</v>
      </c>
    </row>
    <row r="233" spans="1:8">
      <c r="A233" t="s">
        <v>87</v>
      </c>
      <c r="B233" s="1">
        <v>43939</v>
      </c>
      <c r="C233">
        <f t="shared" si="27"/>
        <v>1833</v>
      </c>
      <c r="D233" s="11">
        <f t="shared" si="21"/>
        <v>1254.6811672208141</v>
      </c>
      <c r="E233" s="11">
        <f t="shared" si="22"/>
        <v>181.17067992086089</v>
      </c>
      <c r="F233" s="11">
        <f t="shared" si="23"/>
        <v>3092.3711532293087</v>
      </c>
      <c r="G233" s="11">
        <f t="shared" si="24"/>
        <v>2107.7934056379072</v>
      </c>
      <c r="H233" s="11">
        <f t="shared" si="25"/>
        <v>2171.5554977429902</v>
      </c>
    </row>
    <row r="234" spans="1:8">
      <c r="A234" t="s">
        <v>87</v>
      </c>
      <c r="B234" s="1">
        <v>43938</v>
      </c>
      <c r="C234">
        <f t="shared" si="27"/>
        <v>1789</v>
      </c>
      <c r="D234" s="11">
        <f t="shared" si="21"/>
        <v>1216.1073408500324</v>
      </c>
      <c r="E234" s="11">
        <f t="shared" si="22"/>
        <v>175.60078174009556</v>
      </c>
      <c r="F234" s="11">
        <f t="shared" si="23"/>
        <v>2997.29951984941</v>
      </c>
      <c r="G234" s="11">
        <f t="shared" si="24"/>
        <v>2042.9915587793532</v>
      </c>
      <c r="H234" s="11">
        <f t="shared" si="25"/>
        <v>2104.7933537713875</v>
      </c>
    </row>
    <row r="235" spans="1:8">
      <c r="A235" t="s">
        <v>87</v>
      </c>
      <c r="B235" s="1">
        <v>43937</v>
      </c>
      <c r="C235">
        <f t="shared" si="27"/>
        <v>1738</v>
      </c>
      <c r="D235" s="11">
        <f t="shared" si="21"/>
        <v>1164.9930524080914</v>
      </c>
      <c r="E235" s="11">
        <f t="shared" si="22"/>
        <v>168.22009361578924</v>
      </c>
      <c r="F235" s="11">
        <f t="shared" si="23"/>
        <v>2871.3198245888029</v>
      </c>
      <c r="G235" s="11">
        <f t="shared" si="24"/>
        <v>1957.1224448350963</v>
      </c>
      <c r="H235" s="11">
        <f t="shared" si="25"/>
        <v>2016.3266444756839</v>
      </c>
    </row>
    <row r="236" spans="1:8">
      <c r="A236" t="s">
        <v>87</v>
      </c>
      <c r="B236" s="1">
        <v>43936</v>
      </c>
      <c r="C236">
        <f t="shared" si="27"/>
        <v>1676</v>
      </c>
      <c r="D236" s="11">
        <f t="shared" si="21"/>
        <v>1108.0053829961137</v>
      </c>
      <c r="E236" s="11">
        <f t="shared" si="22"/>
        <v>159.99131399893838</v>
      </c>
      <c r="F236" s="11">
        <f t="shared" si="23"/>
        <v>2730.8642016119147</v>
      </c>
      <c r="G236" s="11">
        <f t="shared" si="24"/>
        <v>1861.3863830152573</v>
      </c>
      <c r="H236" s="11">
        <f t="shared" si="25"/>
        <v>1917.6945058509705</v>
      </c>
    </row>
    <row r="237" spans="1:8">
      <c r="A237" t="s">
        <v>87</v>
      </c>
      <c r="B237" s="1">
        <v>43935</v>
      </c>
      <c r="C237">
        <f t="shared" si="27"/>
        <v>1612</v>
      </c>
      <c r="D237" s="11">
        <f t="shared" si="21"/>
        <v>1051.6526736890048</v>
      </c>
      <c r="E237" s="11">
        <f t="shared" si="22"/>
        <v>151.85421994884911</v>
      </c>
      <c r="F237" s="11">
        <f t="shared" si="23"/>
        <v>2591.9735437935437</v>
      </c>
      <c r="G237" s="11">
        <f t="shared" si="24"/>
        <v>1766.7170182630484</v>
      </c>
      <c r="H237" s="11">
        <f t="shared" si="25"/>
        <v>1820.1613325591231</v>
      </c>
    </row>
    <row r="238" spans="1:8">
      <c r="A238" t="s">
        <v>87</v>
      </c>
      <c r="B238" s="1">
        <v>43934</v>
      </c>
      <c r="C238">
        <f t="shared" si="27"/>
        <v>1534</v>
      </c>
      <c r="D238" s="11">
        <f t="shared" si="21"/>
        <v>1002.4432655616702</v>
      </c>
      <c r="E238" s="11">
        <f t="shared" si="22"/>
        <v>144.74858852482748</v>
      </c>
      <c r="F238" s="11">
        <f t="shared" si="23"/>
        <v>2470.6887440084874</v>
      </c>
      <c r="G238" s="11">
        <f t="shared" si="24"/>
        <v>1684.0479955216833</v>
      </c>
      <c r="H238" s="11">
        <f t="shared" si="25"/>
        <v>1734.9915192620172</v>
      </c>
    </row>
    <row r="239" spans="1:8">
      <c r="A239" t="s">
        <v>87</v>
      </c>
      <c r="B239" s="1">
        <v>43933</v>
      </c>
      <c r="C239">
        <f t="shared" si="27"/>
        <v>1476</v>
      </c>
      <c r="D239" s="11">
        <f t="shared" si="21"/>
        <v>960.05967856167558</v>
      </c>
      <c r="E239" s="11">
        <f t="shared" si="22"/>
        <v>138.62857694349273</v>
      </c>
      <c r="F239" s="11">
        <f t="shared" si="23"/>
        <v>2366.2273196774872</v>
      </c>
      <c r="G239" s="11">
        <f t="shared" si="24"/>
        <v>1612.8459662573459</v>
      </c>
      <c r="H239" s="11">
        <f t="shared" si="25"/>
        <v>1661.6355832932193</v>
      </c>
    </row>
    <row r="240" spans="1:8">
      <c r="A240" t="s">
        <v>87</v>
      </c>
      <c r="B240" s="1">
        <v>43932</v>
      </c>
      <c r="C240">
        <f t="shared" si="27"/>
        <v>1420</v>
      </c>
      <c r="D240" s="11">
        <f t="shared" si="21"/>
        <v>921.48585219089398</v>
      </c>
      <c r="E240" s="11">
        <f t="shared" si="22"/>
        <v>133.05867876272742</v>
      </c>
      <c r="F240" s="11">
        <f t="shared" si="23"/>
        <v>2271.1556862975881</v>
      </c>
      <c r="G240" s="11">
        <f t="shared" si="24"/>
        <v>1548.044119398792</v>
      </c>
      <c r="H240" s="11">
        <f t="shared" si="25"/>
        <v>1594.8734393216166</v>
      </c>
    </row>
    <row r="241" spans="1:8">
      <c r="A241" t="s">
        <v>87</v>
      </c>
      <c r="B241" s="1">
        <v>43931</v>
      </c>
      <c r="C241">
        <f t="shared" si="27"/>
        <v>1368</v>
      </c>
      <c r="D241" s="11">
        <f t="shared" si="21"/>
        <v>882.75328579389509</v>
      </c>
      <c r="E241" s="11">
        <f t="shared" si="22"/>
        <v>127.46585919027169</v>
      </c>
      <c r="F241" s="11">
        <f t="shared" si="23"/>
        <v>2175.6928116280601</v>
      </c>
      <c r="G241" s="11">
        <f t="shared" si="24"/>
        <v>1482.9755982733302</v>
      </c>
      <c r="H241" s="11">
        <f t="shared" si="25"/>
        <v>1527.8365540167977</v>
      </c>
    </row>
    <row r="242" spans="1:8">
      <c r="A242" t="s">
        <v>87</v>
      </c>
      <c r="B242" s="1">
        <v>43930</v>
      </c>
      <c r="C242">
        <f t="shared" si="27"/>
        <v>1304</v>
      </c>
      <c r="D242" s="11">
        <f t="shared" si="21"/>
        <v>835.13127792873263</v>
      </c>
      <c r="E242" s="11">
        <f t="shared" si="22"/>
        <v>120.58944168315399</v>
      </c>
      <c r="F242" s="11">
        <f t="shared" si="23"/>
        <v>2058.320424739296</v>
      </c>
      <c r="G242" s="11">
        <f t="shared" si="24"/>
        <v>1402.9733182010411</v>
      </c>
      <c r="H242" s="11">
        <f t="shared" si="25"/>
        <v>1445.4141540518563</v>
      </c>
    </row>
    <row r="243" spans="1:8">
      <c r="A243" t="s">
        <v>87</v>
      </c>
      <c r="B243" s="1">
        <v>43929</v>
      </c>
      <c r="C243">
        <f t="shared" si="27"/>
        <v>1199</v>
      </c>
      <c r="D243" s="11">
        <f t="shared" si="21"/>
        <v>773.22266770402143</v>
      </c>
      <c r="E243" s="11">
        <f t="shared" si="22"/>
        <v>111.65009892390098</v>
      </c>
      <c r="F243" s="11">
        <f t="shared" si="23"/>
        <v>1905.7363217839022</v>
      </c>
      <c r="G243" s="11">
        <f t="shared" si="24"/>
        <v>1298.9703541070655</v>
      </c>
      <c r="H243" s="11">
        <f t="shared" si="25"/>
        <v>1338.2650340974324</v>
      </c>
    </row>
    <row r="244" spans="1:8">
      <c r="A244" t="s">
        <v>87</v>
      </c>
      <c r="B244" s="1">
        <v>43928</v>
      </c>
      <c r="C244">
        <f t="shared" si="27"/>
        <v>1121</v>
      </c>
      <c r="D244" s="11">
        <f t="shared" si="21"/>
        <v>712.42523766283068</v>
      </c>
      <c r="E244" s="11">
        <f t="shared" si="22"/>
        <v>102.87120590648072</v>
      </c>
      <c r="F244" s="11">
        <f t="shared" si="23"/>
        <v>1755.8909078559132</v>
      </c>
      <c r="G244" s="11">
        <f t="shared" si="24"/>
        <v>1196.8341098814433</v>
      </c>
      <c r="H244" s="11">
        <f t="shared" si="25"/>
        <v>1233.0391034755237</v>
      </c>
    </row>
    <row r="245" spans="1:8">
      <c r="A245" t="s">
        <v>87</v>
      </c>
      <c r="B245" s="1">
        <v>43927</v>
      </c>
      <c r="C245">
        <f t="shared" si="27"/>
        <v>1024</v>
      </c>
      <c r="D245" s="11">
        <f t="shared" si="21"/>
        <v>652.73898780516038</v>
      </c>
      <c r="E245" s="11">
        <f t="shared" si="22"/>
        <v>94.252762630893216</v>
      </c>
      <c r="F245" s="11">
        <f t="shared" si="23"/>
        <v>1608.7841829553288</v>
      </c>
      <c r="G245" s="11">
        <f t="shared" si="24"/>
        <v>1096.5645855241744</v>
      </c>
      <c r="H245" s="11">
        <f t="shared" si="25"/>
        <v>1129.7363621861305</v>
      </c>
    </row>
    <row r="246" spans="1:8">
      <c r="A246" t="s">
        <v>87</v>
      </c>
      <c r="B246" s="1">
        <v>43926</v>
      </c>
      <c r="C246">
        <f t="shared" si="27"/>
        <v>920</v>
      </c>
      <c r="D246" s="11">
        <f t="shared" si="21"/>
        <v>592.57651786883844</v>
      </c>
      <c r="E246" s="11">
        <f t="shared" si="22"/>
        <v>85.565555180234526</v>
      </c>
      <c r="F246" s="11">
        <f t="shared" si="23"/>
        <v>1460.5037341858565</v>
      </c>
      <c r="G246" s="11">
        <f t="shared" si="24"/>
        <v>995.49503836618271</v>
      </c>
      <c r="H246" s="11">
        <f t="shared" si="25"/>
        <v>1025.6093968970879</v>
      </c>
    </row>
    <row r="247" spans="1:8">
      <c r="A247" t="s">
        <v>87</v>
      </c>
      <c r="B247" s="1">
        <v>43925</v>
      </c>
      <c r="C247">
        <f t="shared" si="27"/>
        <v>872</v>
      </c>
      <c r="D247" s="11">
        <f t="shared" si="21"/>
        <v>557.49497207483535</v>
      </c>
      <c r="E247" s="11">
        <f t="shared" si="22"/>
        <v>80.499927616657828</v>
      </c>
      <c r="F247" s="11">
        <f t="shared" si="23"/>
        <v>1374.0394091778003</v>
      </c>
      <c r="G247" s="11">
        <f t="shared" si="24"/>
        <v>936.56002537959648</v>
      </c>
      <c r="H247" s="11">
        <f t="shared" si="25"/>
        <v>964.89156225624765</v>
      </c>
    </row>
    <row r="248" spans="1:8">
      <c r="A248" t="s">
        <v>87</v>
      </c>
      <c r="B248" s="1">
        <v>43924</v>
      </c>
      <c r="C248">
        <f t="shared" si="27"/>
        <v>810</v>
      </c>
      <c r="D248" s="11">
        <f t="shared" si="21"/>
        <v>512.88902470779988</v>
      </c>
      <c r="E248" s="11">
        <f t="shared" si="22"/>
        <v>74.059016551657578</v>
      </c>
      <c r="F248" s="11">
        <f t="shared" si="23"/>
        <v>1264.1006067919909</v>
      </c>
      <c r="G248" s="11">
        <f t="shared" si="24"/>
        <v>861.62455637855237</v>
      </c>
      <c r="H248" s="11">
        <f t="shared" si="25"/>
        <v>887.6892476224192</v>
      </c>
    </row>
    <row r="249" spans="1:8">
      <c r="A249" t="s">
        <v>87</v>
      </c>
      <c r="B249" s="1">
        <v>43923</v>
      </c>
      <c r="C249">
        <f t="shared" si="27"/>
        <v>733</v>
      </c>
      <c r="D249" s="11">
        <f t="shared" si="21"/>
        <v>461.45725621342439</v>
      </c>
      <c r="E249" s="11">
        <f t="shared" si="22"/>
        <v>66.632485643970469</v>
      </c>
      <c r="F249" s="11">
        <f t="shared" si="23"/>
        <v>1137.3384289521257</v>
      </c>
      <c r="G249" s="11">
        <f t="shared" si="24"/>
        <v>775.22209390048033</v>
      </c>
      <c r="H249" s="11">
        <f t="shared" si="25"/>
        <v>798.67305566028244</v>
      </c>
    </row>
    <row r="250" spans="1:8">
      <c r="A250" t="s">
        <v>87</v>
      </c>
      <c r="B250" s="1">
        <v>43922</v>
      </c>
      <c r="C250">
        <f t="shared" si="27"/>
        <v>630</v>
      </c>
      <c r="D250" s="11">
        <f t="shared" si="21"/>
        <v>408.59682748309405</v>
      </c>
      <c r="E250" s="11">
        <f t="shared" si="22"/>
        <v>58.999662211069833</v>
      </c>
      <c r="F250" s="11">
        <f t="shared" si="23"/>
        <v>1007.0550795055973</v>
      </c>
      <c r="G250" s="11">
        <f t="shared" si="24"/>
        <v>686.41956302023948</v>
      </c>
      <c r="H250" s="11">
        <f t="shared" si="25"/>
        <v>707.18419169919741</v>
      </c>
    </row>
    <row r="251" spans="1:8">
      <c r="A251" t="s">
        <v>87</v>
      </c>
      <c r="B251" s="1">
        <v>43921</v>
      </c>
      <c r="C251">
        <f t="shared" si="27"/>
        <v>540</v>
      </c>
      <c r="D251" s="11">
        <f t="shared" si="21"/>
        <v>357.80001909358742</v>
      </c>
      <c r="E251" s="11">
        <f t="shared" si="22"/>
        <v>51.664816870144286</v>
      </c>
      <c r="F251" s="11">
        <f t="shared" si="23"/>
        <v>881.85786682424873</v>
      </c>
      <c r="G251" s="11">
        <f t="shared" si="24"/>
        <v>601.0837976097979</v>
      </c>
      <c r="H251" s="11">
        <f t="shared" si="25"/>
        <v>619.26696506992664</v>
      </c>
    </row>
    <row r="252" spans="1:8">
      <c r="A252" t="s">
        <v>87</v>
      </c>
      <c r="B252" s="1">
        <v>43920</v>
      </c>
      <c r="C252">
        <f t="shared" si="27"/>
        <v>467</v>
      </c>
      <c r="D252" s="11">
        <f t="shared" si="21"/>
        <v>314.78147198872398</v>
      </c>
      <c r="E252" s="11">
        <f t="shared" si="22"/>
        <v>45.453119722047965</v>
      </c>
      <c r="F252" s="11">
        <f t="shared" si="23"/>
        <v>775.83147733473174</v>
      </c>
      <c r="G252" s="11">
        <f t="shared" si="24"/>
        <v>528.81507127783027</v>
      </c>
      <c r="H252" s="11">
        <f t="shared" si="25"/>
        <v>544.81206376826287</v>
      </c>
    </row>
    <row r="253" spans="1:8">
      <c r="A253" t="s">
        <v>87</v>
      </c>
      <c r="B253" s="1">
        <v>43919</v>
      </c>
      <c r="C253">
        <f t="shared" si="27"/>
        <v>394</v>
      </c>
      <c r="D253" s="11">
        <f t="shared" si="21"/>
        <v>261.76230323217641</v>
      </c>
      <c r="E253" s="11">
        <f t="shared" si="22"/>
        <v>37.797374897456933</v>
      </c>
      <c r="F253" s="11">
        <f t="shared" si="23"/>
        <v>645.15688659857415</v>
      </c>
      <c r="G253" s="11">
        <f t="shared" si="24"/>
        <v>439.7458661306818</v>
      </c>
      <c r="H253" s="11">
        <f t="shared" si="25"/>
        <v>453.04845847396138</v>
      </c>
    </row>
    <row r="254" spans="1:8">
      <c r="A254" t="s">
        <v>87</v>
      </c>
      <c r="B254" s="1">
        <v>43918</v>
      </c>
      <c r="C254">
        <f t="shared" si="27"/>
        <v>354</v>
      </c>
      <c r="D254" s="11">
        <f t="shared" si="21"/>
        <v>236.99885914229193</v>
      </c>
      <c r="E254" s="11">
        <f t="shared" si="22"/>
        <v>34.221637793755733</v>
      </c>
      <c r="F254" s="11">
        <f t="shared" si="23"/>
        <v>584.12324541641681</v>
      </c>
      <c r="G254" s="11">
        <f t="shared" si="24"/>
        <v>398.14468049309153</v>
      </c>
      <c r="H254" s="11">
        <f t="shared" si="25"/>
        <v>410.18881049219186</v>
      </c>
    </row>
    <row r="255" spans="1:8">
      <c r="A255" t="s">
        <v>87</v>
      </c>
      <c r="B255" s="1">
        <v>43917</v>
      </c>
      <c r="C255">
        <f t="shared" si="27"/>
        <v>297</v>
      </c>
      <c r="D255" s="11">
        <f t="shared" si="21"/>
        <v>210.64801479023535</v>
      </c>
      <c r="E255" s="11">
        <f t="shared" si="22"/>
        <v>30.416686773150609</v>
      </c>
      <c r="F255" s="11">
        <f t="shared" si="23"/>
        <v>519.1771913379672</v>
      </c>
      <c r="G255" s="11">
        <f t="shared" si="24"/>
        <v>353.87675218642494</v>
      </c>
      <c r="H255" s="11">
        <f t="shared" si="25"/>
        <v>364.58174917825761</v>
      </c>
    </row>
    <row r="256" spans="1:8">
      <c r="A256" t="s">
        <v>87</v>
      </c>
      <c r="B256" s="1">
        <v>43916</v>
      </c>
      <c r="C256">
        <f t="shared" si="27"/>
        <v>255</v>
      </c>
      <c r="D256" s="11">
        <f t="shared" si="21"/>
        <v>181.28110994005183</v>
      </c>
      <c r="E256" s="11">
        <f t="shared" si="22"/>
        <v>26.176229310428027</v>
      </c>
      <c r="F256" s="11">
        <f t="shared" si="23"/>
        <v>446.7975527565626</v>
      </c>
      <c r="G256" s="11">
        <f t="shared" si="24"/>
        <v>304.54201280851339</v>
      </c>
      <c r="H256" s="11">
        <f t="shared" si="25"/>
        <v>313.75460253321035</v>
      </c>
    </row>
    <row r="257" spans="1:8">
      <c r="A257" t="s">
        <v>87</v>
      </c>
      <c r="B257" s="1">
        <v>43915</v>
      </c>
      <c r="C257">
        <f t="shared" si="27"/>
        <v>203</v>
      </c>
      <c r="D257" s="11">
        <f t="shared" si="21"/>
        <v>153.6603453782576</v>
      </c>
      <c r="E257" s="11">
        <f t="shared" si="22"/>
        <v>22.187907156299765</v>
      </c>
      <c r="F257" s="11">
        <f t="shared" si="23"/>
        <v>378.72156836107933</v>
      </c>
      <c r="G257" s="11">
        <f t="shared" si="24"/>
        <v>258.14069036658583</v>
      </c>
      <c r="H257" s="11">
        <f t="shared" si="25"/>
        <v>265.94961055354435</v>
      </c>
    </row>
    <row r="258" spans="1:8">
      <c r="A258" t="s">
        <v>87</v>
      </c>
      <c r="B258" s="1">
        <v>43914</v>
      </c>
      <c r="C258">
        <f t="shared" si="27"/>
        <v>164</v>
      </c>
      <c r="D258" s="11">
        <f t="shared" ref="D258:D321" si="28">SUMIFS(CasesHB,HB,"Wales",SpecDate,B258)*SUMIFS(Pop,Area,A258)</f>
        <v>124.61092058050848</v>
      </c>
      <c r="E258" s="11">
        <f t="shared" ref="E258:E321" si="29">SUMIFS(CasesHB,HB,"Wales",SpecDate,B258)*SUMIFS(AreaKm2,Area,A258)</f>
        <v>17.993292476957972</v>
      </c>
      <c r="F258" s="11">
        <f t="shared" ref="F258:F321" si="30">SUMIFS(CasesHB,HB,"Wales",SpecDate,B258)*SUMIFS(PopKm2,Area,A258)</f>
        <v>307.12441235893311</v>
      </c>
      <c r="G258" s="11">
        <f t="shared" ref="G258:G321" si="31">SUMIFS(CasesHB,HB,"Wales",SpecDate,B258)*SUMIFS(PopKm2SRT,Area,A258)</f>
        <v>209.33929952248951</v>
      </c>
      <c r="H258" s="11">
        <f t="shared" ref="H258:H321" si="32">SUMIFS(CasesHB,HB,"Wales",SpecDate,B258)*SUMIFS(PopSRTKm2,Area,A258)</f>
        <v>215.67194657493008</v>
      </c>
    </row>
    <row r="259" spans="1:8">
      <c r="A259" t="s">
        <v>87</v>
      </c>
      <c r="B259" s="1">
        <v>43913</v>
      </c>
      <c r="C259">
        <f t="shared" si="27"/>
        <v>128</v>
      </c>
      <c r="D259" s="11">
        <f t="shared" si="28"/>
        <v>103.18101704118537</v>
      </c>
      <c r="E259" s="11">
        <f t="shared" si="29"/>
        <v>14.898904598755008</v>
      </c>
      <c r="F259" s="11">
        <f t="shared" si="30"/>
        <v>254.30683825898922</v>
      </c>
      <c r="G259" s="11">
        <f t="shared" si="31"/>
        <v>173.33827348995948</v>
      </c>
      <c r="H259" s="11">
        <f t="shared" si="32"/>
        <v>178.58186659070643</v>
      </c>
    </row>
    <row r="260" spans="1:8">
      <c r="A260" t="s">
        <v>87</v>
      </c>
      <c r="B260" s="1">
        <v>43912</v>
      </c>
      <c r="C260">
        <f t="shared" si="27"/>
        <v>98</v>
      </c>
      <c r="D260" s="11">
        <f t="shared" si="28"/>
        <v>82.544813632948291</v>
      </c>
      <c r="E260" s="11">
        <f t="shared" si="29"/>
        <v>11.919123679004006</v>
      </c>
      <c r="F260" s="11">
        <f t="shared" si="30"/>
        <v>203.44547060719137</v>
      </c>
      <c r="G260" s="11">
        <f t="shared" si="31"/>
        <v>138.67061879196757</v>
      </c>
      <c r="H260" s="11">
        <f t="shared" si="32"/>
        <v>142.86549327256515</v>
      </c>
    </row>
    <row r="261" spans="1:8">
      <c r="A261" t="s">
        <v>87</v>
      </c>
      <c r="B261" s="1">
        <v>43911</v>
      </c>
      <c r="C261">
        <f t="shared" si="27"/>
        <v>86</v>
      </c>
      <c r="D261" s="11">
        <f t="shared" si="28"/>
        <v>70.480571640440473</v>
      </c>
      <c r="E261" s="11">
        <f t="shared" si="29"/>
        <v>10.17709791053419</v>
      </c>
      <c r="F261" s="11">
        <f t="shared" si="30"/>
        <v>173.71113259537108</v>
      </c>
      <c r="G261" s="11">
        <f t="shared" si="31"/>
        <v>118.4033745069877</v>
      </c>
      <c r="H261" s="11">
        <f t="shared" si="32"/>
        <v>121.98515194811331</v>
      </c>
    </row>
    <row r="262" spans="1:8">
      <c r="A262" t="s">
        <v>87</v>
      </c>
      <c r="B262" s="1">
        <v>43910</v>
      </c>
      <c r="C262">
        <f t="shared" si="27"/>
        <v>68</v>
      </c>
      <c r="D262" s="11">
        <f t="shared" si="28"/>
        <v>58.575069674149844</v>
      </c>
      <c r="E262" s="11">
        <f t="shared" si="29"/>
        <v>8.4579935337547649</v>
      </c>
      <c r="F262" s="11">
        <f t="shared" si="30"/>
        <v>144.36803587318002</v>
      </c>
      <c r="G262" s="11">
        <f t="shared" si="31"/>
        <v>98.40280448891545</v>
      </c>
      <c r="H262" s="11">
        <f t="shared" si="32"/>
        <v>101.37955195687796</v>
      </c>
    </row>
    <row r="263" spans="1:8">
      <c r="A263" t="s">
        <v>87</v>
      </c>
      <c r="B263" s="1">
        <v>43909</v>
      </c>
      <c r="C263">
        <f t="shared" si="27"/>
        <v>56</v>
      </c>
      <c r="D263" s="11">
        <f t="shared" si="28"/>
        <v>47.145787786510851</v>
      </c>
      <c r="E263" s="11">
        <f t="shared" si="29"/>
        <v>6.8076533320465185</v>
      </c>
      <c r="F263" s="11">
        <f t="shared" si="30"/>
        <v>116.19866301987661</v>
      </c>
      <c r="G263" s="11">
        <f t="shared" si="31"/>
        <v>79.202257271566097</v>
      </c>
      <c r="H263" s="11">
        <f t="shared" si="32"/>
        <v>81.598175965292015</v>
      </c>
    </row>
    <row r="264" spans="1:8">
      <c r="A264" t="s">
        <v>87</v>
      </c>
      <c r="B264" s="1">
        <v>43908</v>
      </c>
      <c r="C264">
        <f t="shared" ref="C264:C298" si="33">SUMIFS(Cases,LA,"Cardiff",SpecDate,B264)+SUMIFS(Cases,LA,"Vale of Glamorgan",SpecDate,B264)</f>
        <v>39</v>
      </c>
      <c r="D264" s="11">
        <f t="shared" si="28"/>
        <v>37.62138621347836</v>
      </c>
      <c r="E264" s="11">
        <f t="shared" si="29"/>
        <v>5.4323698306229797</v>
      </c>
      <c r="F264" s="11">
        <f t="shared" si="30"/>
        <v>92.724185642123757</v>
      </c>
      <c r="G264" s="11">
        <f t="shared" si="31"/>
        <v>63.201801257108301</v>
      </c>
      <c r="H264" s="11">
        <f t="shared" si="32"/>
        <v>65.113695972303731</v>
      </c>
    </row>
    <row r="265" spans="1:8">
      <c r="A265" t="s">
        <v>87</v>
      </c>
      <c r="B265" s="1">
        <v>43907</v>
      </c>
      <c r="C265">
        <f t="shared" si="33"/>
        <v>30</v>
      </c>
      <c r="D265" s="11">
        <f t="shared" si="28"/>
        <v>32.065485295876066</v>
      </c>
      <c r="E265" s="11">
        <f t="shared" si="29"/>
        <v>4.6301211214592488</v>
      </c>
      <c r="F265" s="11">
        <f t="shared" si="30"/>
        <v>79.030740505101264</v>
      </c>
      <c r="G265" s="11">
        <f t="shared" si="31"/>
        <v>53.868201915341253</v>
      </c>
      <c r="H265" s="11">
        <f t="shared" si="32"/>
        <v>55.497749309727226</v>
      </c>
    </row>
    <row r="266" spans="1:8">
      <c r="A266" t="s">
        <v>87</v>
      </c>
      <c r="B266" s="1">
        <v>43906</v>
      </c>
      <c r="C266">
        <f t="shared" si="33"/>
        <v>19</v>
      </c>
      <c r="D266" s="11">
        <f t="shared" si="28"/>
        <v>26.192104325839363</v>
      </c>
      <c r="E266" s="11">
        <f t="shared" si="29"/>
        <v>3.7820296289147328</v>
      </c>
      <c r="F266" s="11">
        <f t="shared" si="30"/>
        <v>64.554812788820342</v>
      </c>
      <c r="G266" s="11">
        <f t="shared" si="31"/>
        <v>44.001254039758948</v>
      </c>
      <c r="H266" s="11">
        <f t="shared" si="32"/>
        <v>45.332319980717784</v>
      </c>
    </row>
    <row r="267" spans="1:8">
      <c r="A267" t="s">
        <v>87</v>
      </c>
      <c r="B267" s="1">
        <v>43905</v>
      </c>
      <c r="C267">
        <f t="shared" si="33"/>
        <v>15</v>
      </c>
      <c r="D267" s="11">
        <f t="shared" si="28"/>
        <v>20.794943434454282</v>
      </c>
      <c r="E267" s="11">
        <f t="shared" si="29"/>
        <v>3.0027023114413938</v>
      </c>
      <c r="F267" s="11">
        <f t="shared" si="30"/>
        <v>51.252608941427056</v>
      </c>
      <c r="G267" s="11">
        <f t="shared" si="31"/>
        <v>34.934328964899528</v>
      </c>
      <c r="H267" s="11">
        <f t="shared" si="32"/>
        <v>35.991114651357755</v>
      </c>
    </row>
    <row r="268" spans="1:8">
      <c r="A268" t="s">
        <v>87</v>
      </c>
      <c r="B268" s="1">
        <v>43904</v>
      </c>
      <c r="C268">
        <f t="shared" si="33"/>
        <v>9</v>
      </c>
      <c r="D268" s="11">
        <f t="shared" si="28"/>
        <v>16.191482674155242</v>
      </c>
      <c r="E268" s="11">
        <f t="shared" si="29"/>
        <v>2.3379819524200167</v>
      </c>
      <c r="F268" s="11">
        <f t="shared" si="30"/>
        <v>39.906611542179846</v>
      </c>
      <c r="G268" s="11">
        <f t="shared" si="31"/>
        <v>27.200775224578255</v>
      </c>
      <c r="H268" s="11">
        <f t="shared" si="32"/>
        <v>28.023615988080085</v>
      </c>
    </row>
    <row r="269" spans="1:8">
      <c r="A269" t="s">
        <v>87</v>
      </c>
      <c r="B269" s="1">
        <v>43903</v>
      </c>
      <c r="C269">
        <f t="shared" si="33"/>
        <v>4</v>
      </c>
      <c r="D269" s="11">
        <f t="shared" si="28"/>
        <v>13.175422176028285</v>
      </c>
      <c r="E269" s="11">
        <f t="shared" si="29"/>
        <v>1.9024755103025626</v>
      </c>
      <c r="F269" s="11">
        <f t="shared" si="30"/>
        <v>32.473027039224775</v>
      </c>
      <c r="G269" s="11">
        <f t="shared" si="31"/>
        <v>22.133964153333288</v>
      </c>
      <c r="H269" s="11">
        <f t="shared" si="32"/>
        <v>22.80353065696713</v>
      </c>
    </row>
    <row r="270" spans="1:8">
      <c r="A270" t="s">
        <v>87</v>
      </c>
      <c r="B270" s="1">
        <v>43902</v>
      </c>
      <c r="C270">
        <f t="shared" si="33"/>
        <v>4</v>
      </c>
      <c r="D270" s="11">
        <f t="shared" si="28"/>
        <v>8.8894414681636622</v>
      </c>
      <c r="E270" s="11">
        <f t="shared" si="29"/>
        <v>1.2835979346619699</v>
      </c>
      <c r="F270" s="11">
        <f t="shared" si="30"/>
        <v>21.909512219235992</v>
      </c>
      <c r="G270" s="11">
        <f t="shared" si="31"/>
        <v>14.933758946827279</v>
      </c>
      <c r="H270" s="11">
        <f t="shared" si="32"/>
        <v>15.3855146601224</v>
      </c>
    </row>
    <row r="271" spans="1:8">
      <c r="A271" t="s">
        <v>87</v>
      </c>
      <c r="B271" s="1">
        <v>43901</v>
      </c>
      <c r="C271">
        <f t="shared" si="33"/>
        <v>3</v>
      </c>
      <c r="D271" s="11">
        <f t="shared" si="28"/>
        <v>5.0796808389506642</v>
      </c>
      <c r="E271" s="11">
        <f t="shared" si="29"/>
        <v>0.73348453409255421</v>
      </c>
      <c r="F271" s="11">
        <f t="shared" si="30"/>
        <v>12.519721268134854</v>
      </c>
      <c r="G271" s="11">
        <f t="shared" si="31"/>
        <v>8.5335765410441589</v>
      </c>
      <c r="H271" s="11">
        <f t="shared" si="32"/>
        <v>8.7917226629270857</v>
      </c>
    </row>
    <row r="272" spans="1:8">
      <c r="A272" t="s">
        <v>87</v>
      </c>
      <c r="B272" s="1">
        <v>43900</v>
      </c>
      <c r="C272">
        <f t="shared" si="33"/>
        <v>2</v>
      </c>
      <c r="D272" s="11">
        <f t="shared" si="28"/>
        <v>2.8573204719097487</v>
      </c>
      <c r="E272" s="11">
        <f t="shared" si="29"/>
        <v>0.41258505042706173</v>
      </c>
      <c r="F272" s="11">
        <f t="shared" si="30"/>
        <v>7.0423432133258554</v>
      </c>
      <c r="G272" s="11">
        <f t="shared" si="31"/>
        <v>4.8001368043373391</v>
      </c>
      <c r="H272" s="11">
        <f t="shared" si="32"/>
        <v>4.9453439978964857</v>
      </c>
    </row>
    <row r="273" spans="1:8">
      <c r="A273" t="s">
        <v>87</v>
      </c>
      <c r="B273" s="1">
        <v>43899</v>
      </c>
      <c r="C273">
        <f t="shared" si="33"/>
        <v>2</v>
      </c>
      <c r="D273" s="11">
        <f t="shared" si="28"/>
        <v>1.1111801835204578</v>
      </c>
      <c r="E273" s="11">
        <f t="shared" si="29"/>
        <v>0.16044974183274624</v>
      </c>
      <c r="F273" s="11">
        <f t="shared" si="30"/>
        <v>2.738689027404499</v>
      </c>
      <c r="G273" s="11">
        <f t="shared" si="31"/>
        <v>1.8667198683534099</v>
      </c>
      <c r="H273" s="11">
        <f t="shared" si="32"/>
        <v>1.9231893325153</v>
      </c>
    </row>
    <row r="274" spans="1:8">
      <c r="A274" t="s">
        <v>87</v>
      </c>
      <c r="B274" s="1">
        <v>43898</v>
      </c>
      <c r="C274">
        <f t="shared" si="33"/>
        <v>1</v>
      </c>
      <c r="D274" s="11">
        <f t="shared" si="28"/>
        <v>0.63496010486883303</v>
      </c>
      <c r="E274" s="11">
        <f t="shared" si="29"/>
        <v>9.1685566761569276E-2</v>
      </c>
      <c r="F274" s="11">
        <f t="shared" si="30"/>
        <v>1.5649651585168567</v>
      </c>
      <c r="G274" s="11">
        <f t="shared" si="31"/>
        <v>1.0666970676305199</v>
      </c>
      <c r="H274" s="11">
        <f t="shared" si="32"/>
        <v>1.0989653328658857</v>
      </c>
    </row>
    <row r="275" spans="1:8">
      <c r="A275" t="s">
        <v>87</v>
      </c>
      <c r="B275" s="1">
        <v>43897</v>
      </c>
      <c r="C275">
        <f t="shared" si="33"/>
        <v>1</v>
      </c>
      <c r="D275" s="11">
        <f t="shared" si="28"/>
        <v>0.63496010486883303</v>
      </c>
      <c r="E275" s="11">
        <f t="shared" si="29"/>
        <v>9.1685566761569276E-2</v>
      </c>
      <c r="F275" s="11">
        <f t="shared" si="30"/>
        <v>1.5649651585168567</v>
      </c>
      <c r="G275" s="11">
        <f t="shared" si="31"/>
        <v>1.0666970676305199</v>
      </c>
      <c r="H275" s="11">
        <f t="shared" si="32"/>
        <v>1.0989653328658857</v>
      </c>
    </row>
    <row r="276" spans="1:8">
      <c r="A276" t="s">
        <v>87</v>
      </c>
      <c r="B276" s="1">
        <v>43896</v>
      </c>
      <c r="C276">
        <f t="shared" si="33"/>
        <v>1</v>
      </c>
      <c r="D276" s="11">
        <f t="shared" si="28"/>
        <v>0.31748005243441652</v>
      </c>
      <c r="E276" s="11">
        <f t="shared" si="29"/>
        <v>4.5842783380784638E-2</v>
      </c>
      <c r="F276" s="11">
        <f t="shared" si="30"/>
        <v>0.78248257925842835</v>
      </c>
      <c r="G276" s="11">
        <f t="shared" si="31"/>
        <v>0.53334853381525993</v>
      </c>
      <c r="H276" s="11">
        <f t="shared" si="32"/>
        <v>0.54948266643294286</v>
      </c>
    </row>
    <row r="277" spans="1:8">
      <c r="A277" t="s">
        <v>87</v>
      </c>
      <c r="B277" s="1">
        <v>43895</v>
      </c>
      <c r="C277">
        <f t="shared" si="33"/>
        <v>1</v>
      </c>
      <c r="D277" s="11">
        <f t="shared" si="28"/>
        <v>0.31748005243441652</v>
      </c>
      <c r="E277" s="11">
        <f t="shared" si="29"/>
        <v>4.5842783380784638E-2</v>
      </c>
      <c r="F277" s="11">
        <f t="shared" si="30"/>
        <v>0.78248257925842835</v>
      </c>
      <c r="G277" s="11">
        <f t="shared" si="31"/>
        <v>0.53334853381525993</v>
      </c>
      <c r="H277" s="11">
        <f t="shared" si="32"/>
        <v>0.54948266643294286</v>
      </c>
    </row>
    <row r="278" spans="1:8">
      <c r="A278" t="s">
        <v>87</v>
      </c>
      <c r="B278" s="1">
        <v>43894</v>
      </c>
      <c r="C278">
        <f t="shared" si="33"/>
        <v>1</v>
      </c>
      <c r="D278" s="11">
        <f t="shared" si="28"/>
        <v>0.31748005243441652</v>
      </c>
      <c r="E278" s="11">
        <f t="shared" si="29"/>
        <v>4.5842783380784638E-2</v>
      </c>
      <c r="F278" s="11">
        <f t="shared" si="30"/>
        <v>0.78248257925842835</v>
      </c>
      <c r="G278" s="11">
        <f t="shared" si="31"/>
        <v>0.53334853381525993</v>
      </c>
      <c r="H278" s="11">
        <f t="shared" si="32"/>
        <v>0.54948266643294286</v>
      </c>
    </row>
    <row r="279" spans="1:8">
      <c r="A279" t="s">
        <v>87</v>
      </c>
      <c r="B279" s="1">
        <v>43893</v>
      </c>
      <c r="C279">
        <f t="shared" si="33"/>
        <v>0</v>
      </c>
      <c r="D279" s="11">
        <f t="shared" si="28"/>
        <v>0.15874002621720826</v>
      </c>
      <c r="E279" s="11">
        <f t="shared" si="29"/>
        <v>2.2921391690392319E-2</v>
      </c>
      <c r="F279" s="11">
        <f t="shared" si="30"/>
        <v>0.39124128962921417</v>
      </c>
      <c r="G279" s="11">
        <f t="shared" si="31"/>
        <v>0.26667426690762996</v>
      </c>
      <c r="H279" s="11">
        <f t="shared" si="32"/>
        <v>0.27474133321647143</v>
      </c>
    </row>
    <row r="280" spans="1:8">
      <c r="A280" t="s">
        <v>87</v>
      </c>
      <c r="B280" s="1">
        <v>43892</v>
      </c>
      <c r="C280">
        <f t="shared" si="33"/>
        <v>0</v>
      </c>
      <c r="D280" s="11">
        <f t="shared" si="28"/>
        <v>0.15874002621720826</v>
      </c>
      <c r="E280" s="11">
        <f t="shared" si="29"/>
        <v>2.2921391690392319E-2</v>
      </c>
      <c r="F280" s="11">
        <f t="shared" si="30"/>
        <v>0.39124128962921417</v>
      </c>
      <c r="G280" s="11">
        <f t="shared" si="31"/>
        <v>0.26667426690762996</v>
      </c>
      <c r="H280" s="11">
        <f t="shared" si="32"/>
        <v>0.27474133321647143</v>
      </c>
    </row>
    <row r="281" spans="1:8">
      <c r="A281" t="s">
        <v>87</v>
      </c>
      <c r="B281" s="1">
        <v>43891</v>
      </c>
      <c r="C281">
        <f t="shared" si="33"/>
        <v>0</v>
      </c>
      <c r="D281" s="11">
        <f t="shared" si="28"/>
        <v>0.15874002621720826</v>
      </c>
      <c r="E281" s="11">
        <f t="shared" si="29"/>
        <v>2.2921391690392319E-2</v>
      </c>
      <c r="F281" s="11">
        <f t="shared" si="30"/>
        <v>0.39124128962921417</v>
      </c>
      <c r="G281" s="11">
        <f t="shared" si="31"/>
        <v>0.26667426690762996</v>
      </c>
      <c r="H281" s="11">
        <f t="shared" si="32"/>
        <v>0.27474133321647143</v>
      </c>
    </row>
    <row r="282" spans="1:8">
      <c r="A282" t="s">
        <v>87</v>
      </c>
      <c r="B282" s="1">
        <v>43890</v>
      </c>
      <c r="C282">
        <f t="shared" si="33"/>
        <v>0</v>
      </c>
      <c r="D282" s="11">
        <f t="shared" si="28"/>
        <v>0.15874002621720826</v>
      </c>
      <c r="E282" s="11">
        <f t="shared" si="29"/>
        <v>2.2921391690392319E-2</v>
      </c>
      <c r="F282" s="11">
        <f t="shared" si="30"/>
        <v>0.39124128962921417</v>
      </c>
      <c r="G282" s="11">
        <f t="shared" si="31"/>
        <v>0.26667426690762996</v>
      </c>
      <c r="H282" s="11">
        <f t="shared" si="32"/>
        <v>0.27474133321647143</v>
      </c>
    </row>
    <row r="283" spans="1:8">
      <c r="A283" t="s">
        <v>87</v>
      </c>
      <c r="B283" s="1">
        <v>43889</v>
      </c>
      <c r="C283">
        <f t="shared" si="33"/>
        <v>0</v>
      </c>
      <c r="D283" s="11">
        <f t="shared" si="28"/>
        <v>0.15874002621720826</v>
      </c>
      <c r="E283" s="11">
        <f t="shared" si="29"/>
        <v>2.2921391690392319E-2</v>
      </c>
      <c r="F283" s="11">
        <f t="shared" si="30"/>
        <v>0.39124128962921417</v>
      </c>
      <c r="G283" s="11">
        <f t="shared" si="31"/>
        <v>0.26667426690762996</v>
      </c>
      <c r="H283" s="11">
        <f t="shared" si="32"/>
        <v>0.27474133321647143</v>
      </c>
    </row>
    <row r="284" spans="1:8">
      <c r="A284" t="s">
        <v>87</v>
      </c>
      <c r="B284" s="1">
        <v>43888</v>
      </c>
      <c r="C284">
        <f t="shared" si="33"/>
        <v>0</v>
      </c>
      <c r="D284" s="11">
        <f t="shared" si="28"/>
        <v>0.15874002621720826</v>
      </c>
      <c r="E284" s="11">
        <f t="shared" si="29"/>
        <v>2.2921391690392319E-2</v>
      </c>
      <c r="F284" s="11">
        <f t="shared" si="30"/>
        <v>0.39124128962921417</v>
      </c>
      <c r="G284" s="11">
        <f t="shared" si="31"/>
        <v>0.26667426690762996</v>
      </c>
      <c r="H284" s="11">
        <f t="shared" si="32"/>
        <v>0.27474133321647143</v>
      </c>
    </row>
    <row r="285" spans="1:8">
      <c r="A285" t="s">
        <v>87</v>
      </c>
      <c r="B285" s="1">
        <v>43887</v>
      </c>
      <c r="C285">
        <f t="shared" si="33"/>
        <v>0</v>
      </c>
      <c r="D285" s="11">
        <f t="shared" si="28"/>
        <v>0</v>
      </c>
      <c r="E285" s="11">
        <f t="shared" si="29"/>
        <v>0</v>
      </c>
      <c r="F285" s="11">
        <f t="shared" si="30"/>
        <v>0</v>
      </c>
      <c r="G285" s="11">
        <f t="shared" si="31"/>
        <v>0</v>
      </c>
      <c r="H285" s="11">
        <f t="shared" si="32"/>
        <v>0</v>
      </c>
    </row>
    <row r="286" spans="1:8">
      <c r="A286" t="s">
        <v>87</v>
      </c>
      <c r="B286" s="1">
        <v>43886</v>
      </c>
      <c r="C286">
        <f t="shared" si="33"/>
        <v>0</v>
      </c>
      <c r="D286" s="11">
        <f t="shared" si="28"/>
        <v>0</v>
      </c>
      <c r="E286" s="11">
        <f t="shared" si="29"/>
        <v>0</v>
      </c>
      <c r="F286" s="11">
        <f t="shared" si="30"/>
        <v>0</v>
      </c>
      <c r="G286" s="11">
        <f t="shared" si="31"/>
        <v>0</v>
      </c>
      <c r="H286" s="11">
        <f t="shared" si="32"/>
        <v>0</v>
      </c>
    </row>
    <row r="287" spans="1:8">
      <c r="A287" t="s">
        <v>87</v>
      </c>
      <c r="B287" s="1">
        <v>43885</v>
      </c>
      <c r="C287">
        <f t="shared" si="33"/>
        <v>0</v>
      </c>
      <c r="D287" s="11">
        <f t="shared" si="28"/>
        <v>0</v>
      </c>
      <c r="E287" s="11">
        <f t="shared" si="29"/>
        <v>0</v>
      </c>
      <c r="F287" s="11">
        <f t="shared" si="30"/>
        <v>0</v>
      </c>
      <c r="G287" s="11">
        <f t="shared" si="31"/>
        <v>0</v>
      </c>
      <c r="H287" s="11">
        <f t="shared" si="32"/>
        <v>0</v>
      </c>
    </row>
    <row r="288" spans="1:8">
      <c r="A288" t="s">
        <v>87</v>
      </c>
      <c r="B288" s="1">
        <v>43884</v>
      </c>
      <c r="C288">
        <f t="shared" si="33"/>
        <v>0</v>
      </c>
      <c r="D288" s="11">
        <f t="shared" si="28"/>
        <v>0</v>
      </c>
      <c r="E288" s="11">
        <f t="shared" si="29"/>
        <v>0</v>
      </c>
      <c r="F288" s="11">
        <f t="shared" si="30"/>
        <v>0</v>
      </c>
      <c r="G288" s="11">
        <f t="shared" si="31"/>
        <v>0</v>
      </c>
      <c r="H288" s="11">
        <f t="shared" si="32"/>
        <v>0</v>
      </c>
    </row>
    <row r="289" spans="1:8">
      <c r="A289" t="s">
        <v>87</v>
      </c>
      <c r="B289" s="1">
        <v>43883</v>
      </c>
      <c r="C289">
        <f t="shared" si="33"/>
        <v>0</v>
      </c>
      <c r="D289" s="11">
        <f t="shared" si="28"/>
        <v>0</v>
      </c>
      <c r="E289" s="11">
        <f t="shared" si="29"/>
        <v>0</v>
      </c>
      <c r="F289" s="11">
        <f t="shared" si="30"/>
        <v>0</v>
      </c>
      <c r="G289" s="11">
        <f t="shared" si="31"/>
        <v>0</v>
      </c>
      <c r="H289" s="11">
        <f t="shared" si="32"/>
        <v>0</v>
      </c>
    </row>
    <row r="290" spans="1:8">
      <c r="A290" t="s">
        <v>87</v>
      </c>
      <c r="B290" s="1">
        <v>43882</v>
      </c>
      <c r="C290">
        <f t="shared" si="33"/>
        <v>0</v>
      </c>
      <c r="D290" s="11">
        <f t="shared" si="28"/>
        <v>0</v>
      </c>
      <c r="E290" s="11">
        <f t="shared" si="29"/>
        <v>0</v>
      </c>
      <c r="F290" s="11">
        <f t="shared" si="30"/>
        <v>0</v>
      </c>
      <c r="G290" s="11">
        <f t="shared" si="31"/>
        <v>0</v>
      </c>
      <c r="H290" s="11">
        <f t="shared" si="32"/>
        <v>0</v>
      </c>
    </row>
    <row r="291" spans="1:8">
      <c r="A291" t="s">
        <v>87</v>
      </c>
      <c r="B291" s="1">
        <v>43881</v>
      </c>
      <c r="C291">
        <f t="shared" si="33"/>
        <v>0</v>
      </c>
      <c r="D291" s="11">
        <f t="shared" si="28"/>
        <v>0</v>
      </c>
      <c r="E291" s="11">
        <f t="shared" si="29"/>
        <v>0</v>
      </c>
      <c r="F291" s="11">
        <f t="shared" si="30"/>
        <v>0</v>
      </c>
      <c r="G291" s="11">
        <f t="shared" si="31"/>
        <v>0</v>
      </c>
      <c r="H291" s="11">
        <f t="shared" si="32"/>
        <v>0</v>
      </c>
    </row>
    <row r="292" spans="1:8">
      <c r="A292" t="s">
        <v>87</v>
      </c>
      <c r="B292" s="1">
        <v>43880</v>
      </c>
      <c r="C292">
        <f t="shared" si="33"/>
        <v>0</v>
      </c>
      <c r="D292" s="11">
        <f t="shared" si="28"/>
        <v>0</v>
      </c>
      <c r="E292" s="11">
        <f t="shared" si="29"/>
        <v>0</v>
      </c>
      <c r="F292" s="11">
        <f t="shared" si="30"/>
        <v>0</v>
      </c>
      <c r="G292" s="11">
        <f t="shared" si="31"/>
        <v>0</v>
      </c>
      <c r="H292" s="11">
        <f t="shared" si="32"/>
        <v>0</v>
      </c>
    </row>
    <row r="293" spans="1:8">
      <c r="A293" t="s">
        <v>87</v>
      </c>
      <c r="B293" s="1">
        <v>43879</v>
      </c>
      <c r="C293">
        <f t="shared" si="33"/>
        <v>0</v>
      </c>
      <c r="D293" s="11">
        <f t="shared" si="28"/>
        <v>0</v>
      </c>
      <c r="E293" s="11">
        <f t="shared" si="29"/>
        <v>0</v>
      </c>
      <c r="F293" s="11">
        <f t="shared" si="30"/>
        <v>0</v>
      </c>
      <c r="G293" s="11">
        <f t="shared" si="31"/>
        <v>0</v>
      </c>
      <c r="H293" s="11">
        <f t="shared" si="32"/>
        <v>0</v>
      </c>
    </row>
    <row r="294" spans="1:8">
      <c r="A294" t="s">
        <v>87</v>
      </c>
      <c r="B294" s="1">
        <v>43878</v>
      </c>
      <c r="C294">
        <f t="shared" si="33"/>
        <v>0</v>
      </c>
      <c r="D294" s="11">
        <f t="shared" si="28"/>
        <v>0</v>
      </c>
      <c r="E294" s="11">
        <f t="shared" si="29"/>
        <v>0</v>
      </c>
      <c r="F294" s="11">
        <f t="shared" si="30"/>
        <v>0</v>
      </c>
      <c r="G294" s="11">
        <f t="shared" si="31"/>
        <v>0</v>
      </c>
      <c r="H294" s="11">
        <f t="shared" si="32"/>
        <v>0</v>
      </c>
    </row>
    <row r="295" spans="1:8">
      <c r="A295" t="s">
        <v>87</v>
      </c>
      <c r="B295" s="1">
        <v>43877</v>
      </c>
      <c r="C295">
        <f t="shared" si="33"/>
        <v>0</v>
      </c>
      <c r="D295" s="11">
        <f t="shared" si="28"/>
        <v>0</v>
      </c>
      <c r="E295" s="11">
        <f t="shared" si="29"/>
        <v>0</v>
      </c>
      <c r="F295" s="11">
        <f t="shared" si="30"/>
        <v>0</v>
      </c>
      <c r="G295" s="11">
        <f t="shared" si="31"/>
        <v>0</v>
      </c>
      <c r="H295" s="11">
        <f t="shared" si="32"/>
        <v>0</v>
      </c>
    </row>
    <row r="296" spans="1:8">
      <c r="A296" t="s">
        <v>87</v>
      </c>
      <c r="B296" s="1">
        <v>43876</v>
      </c>
      <c r="C296">
        <f t="shared" si="33"/>
        <v>0</v>
      </c>
      <c r="D296" s="11">
        <f t="shared" si="28"/>
        <v>0</v>
      </c>
      <c r="E296" s="11">
        <f t="shared" si="29"/>
        <v>0</v>
      </c>
      <c r="F296" s="11">
        <f t="shared" si="30"/>
        <v>0</v>
      </c>
      <c r="G296" s="11">
        <f t="shared" si="31"/>
        <v>0</v>
      </c>
      <c r="H296" s="11">
        <f t="shared" si="32"/>
        <v>0</v>
      </c>
    </row>
    <row r="297" spans="1:8">
      <c r="A297" t="s">
        <v>87</v>
      </c>
      <c r="B297" s="1">
        <v>43875</v>
      </c>
      <c r="C297">
        <f t="shared" si="33"/>
        <v>0</v>
      </c>
      <c r="D297" s="11">
        <f t="shared" si="28"/>
        <v>0</v>
      </c>
      <c r="E297" s="11">
        <f t="shared" si="29"/>
        <v>0</v>
      </c>
      <c r="F297" s="11">
        <f t="shared" si="30"/>
        <v>0</v>
      </c>
      <c r="G297" s="11">
        <f t="shared" si="31"/>
        <v>0</v>
      </c>
      <c r="H297" s="11">
        <f t="shared" si="32"/>
        <v>0</v>
      </c>
    </row>
    <row r="298" spans="1:8">
      <c r="A298" t="s">
        <v>87</v>
      </c>
      <c r="B298" s="1">
        <v>43874</v>
      </c>
      <c r="C298">
        <f t="shared" si="33"/>
        <v>0</v>
      </c>
      <c r="D298" s="11">
        <f t="shared" si="28"/>
        <v>0</v>
      </c>
      <c r="E298" s="11">
        <f t="shared" si="29"/>
        <v>0</v>
      </c>
      <c r="F298" s="11">
        <f t="shared" si="30"/>
        <v>0</v>
      </c>
      <c r="G298" s="11">
        <f t="shared" si="31"/>
        <v>0</v>
      </c>
      <c r="H298" s="11">
        <f t="shared" si="32"/>
        <v>0</v>
      </c>
    </row>
    <row r="299" spans="1:8">
      <c r="A299" t="s">
        <v>88</v>
      </c>
      <c r="B299" s="1">
        <v>43972</v>
      </c>
      <c r="C299">
        <f t="shared" ref="C299:C330" si="34">SUMIFS(Cases,LA,"Bridgend",SpecDate,B299)+SUMIFS(Cases,LA,"Merthyr Tydfil",SpecDate,B299)+SUMIFS(Cases,LA,"Rhondda Cynon Taf",SpecDate,B299)</f>
        <v>2352</v>
      </c>
      <c r="D299" s="11">
        <f t="shared" si="28"/>
        <v>1817.2428634545249</v>
      </c>
      <c r="E299" s="11">
        <f t="shared" si="29"/>
        <v>481.30825652656466</v>
      </c>
      <c r="F299" s="11">
        <f t="shared" si="30"/>
        <v>2724.041890067791</v>
      </c>
      <c r="G299" s="11">
        <f t="shared" si="31"/>
        <v>2514.653275897093</v>
      </c>
      <c r="H299" s="11">
        <f t="shared" si="32"/>
        <v>2452.8546488371685</v>
      </c>
    </row>
    <row r="300" spans="1:8">
      <c r="A300" t="s">
        <v>88</v>
      </c>
      <c r="B300" s="1">
        <v>43971</v>
      </c>
      <c r="C300">
        <f t="shared" si="34"/>
        <v>2352</v>
      </c>
      <c r="D300" s="11">
        <f t="shared" si="28"/>
        <v>1817.2428634545249</v>
      </c>
      <c r="E300" s="11">
        <f t="shared" si="29"/>
        <v>481.30825652656466</v>
      </c>
      <c r="F300" s="11">
        <f t="shared" si="30"/>
        <v>2724.041890067791</v>
      </c>
      <c r="G300" s="11">
        <f t="shared" si="31"/>
        <v>2514.653275897093</v>
      </c>
      <c r="H300" s="11">
        <f t="shared" si="32"/>
        <v>2452.8546488371685</v>
      </c>
    </row>
    <row r="301" spans="1:8">
      <c r="A301" t="s">
        <v>88</v>
      </c>
      <c r="B301" s="1">
        <v>43970</v>
      </c>
      <c r="C301">
        <f t="shared" si="34"/>
        <v>2352</v>
      </c>
      <c r="D301" s="11">
        <f t="shared" si="28"/>
        <v>1816.8159800005774</v>
      </c>
      <c r="E301" s="11">
        <f t="shared" si="29"/>
        <v>481.19519374607921</v>
      </c>
      <c r="F301" s="11">
        <f t="shared" si="30"/>
        <v>2723.4019929829738</v>
      </c>
      <c r="G301" s="11">
        <f t="shared" si="31"/>
        <v>2514.0625657077817</v>
      </c>
      <c r="H301" s="11">
        <f t="shared" si="32"/>
        <v>2452.2784555910239</v>
      </c>
    </row>
    <row r="302" spans="1:8">
      <c r="A302" t="s">
        <v>88</v>
      </c>
      <c r="B302" s="1">
        <v>43969</v>
      </c>
      <c r="C302">
        <f t="shared" si="34"/>
        <v>2329</v>
      </c>
      <c r="D302" s="11">
        <f t="shared" si="28"/>
        <v>1806.8553660751356</v>
      </c>
      <c r="E302" s="11">
        <f t="shared" si="29"/>
        <v>478.55706220141872</v>
      </c>
      <c r="F302" s="11">
        <f t="shared" si="30"/>
        <v>2708.4710610039006</v>
      </c>
      <c r="G302" s="11">
        <f t="shared" si="31"/>
        <v>2500.2793279571911</v>
      </c>
      <c r="H302" s="11">
        <f t="shared" si="32"/>
        <v>2438.833946514319</v>
      </c>
    </row>
    <row r="303" spans="1:8">
      <c r="A303" t="s">
        <v>88</v>
      </c>
      <c r="B303" s="1">
        <v>43968</v>
      </c>
      <c r="C303">
        <f t="shared" si="34"/>
        <v>2292</v>
      </c>
      <c r="D303" s="11">
        <f t="shared" si="28"/>
        <v>1785.6534878624095</v>
      </c>
      <c r="E303" s="11">
        <f t="shared" si="29"/>
        <v>472.94161077064132</v>
      </c>
      <c r="F303" s="11">
        <f t="shared" si="30"/>
        <v>2676.6895057913016</v>
      </c>
      <c r="G303" s="11">
        <f t="shared" si="31"/>
        <v>2470.940721888076</v>
      </c>
      <c r="H303" s="11">
        <f t="shared" si="32"/>
        <v>2410.2163486224749</v>
      </c>
    </row>
    <row r="304" spans="1:8">
      <c r="A304" t="s">
        <v>88</v>
      </c>
      <c r="B304" s="1">
        <v>43967</v>
      </c>
      <c r="C304">
        <f t="shared" si="34"/>
        <v>2261</v>
      </c>
      <c r="D304" s="11">
        <f t="shared" si="28"/>
        <v>1769.8588000663519</v>
      </c>
      <c r="E304" s="11">
        <f t="shared" si="29"/>
        <v>468.75828789267962</v>
      </c>
      <c r="F304" s="11">
        <f t="shared" si="30"/>
        <v>2653.0133136530567</v>
      </c>
      <c r="G304" s="11">
        <f t="shared" si="31"/>
        <v>2449.0844448835674</v>
      </c>
      <c r="H304" s="11">
        <f t="shared" si="32"/>
        <v>2388.8971985151284</v>
      </c>
    </row>
    <row r="305" spans="1:8">
      <c r="A305" t="s">
        <v>88</v>
      </c>
      <c r="B305" s="1">
        <v>43966</v>
      </c>
      <c r="C305">
        <f t="shared" si="34"/>
        <v>2229</v>
      </c>
      <c r="D305" s="11">
        <f t="shared" si="28"/>
        <v>1747.6608604610817</v>
      </c>
      <c r="E305" s="11">
        <f t="shared" si="29"/>
        <v>462.87902330743617</v>
      </c>
      <c r="F305" s="11">
        <f t="shared" si="30"/>
        <v>2619.7386652425503</v>
      </c>
      <c r="G305" s="11">
        <f t="shared" si="31"/>
        <v>2418.3675150393938</v>
      </c>
      <c r="H305" s="11">
        <f t="shared" si="32"/>
        <v>2358.935149715614</v>
      </c>
    </row>
    <row r="306" spans="1:8">
      <c r="A306" t="s">
        <v>88</v>
      </c>
      <c r="B306" s="1">
        <v>43965</v>
      </c>
      <c r="C306">
        <f t="shared" si="34"/>
        <v>2196</v>
      </c>
      <c r="D306" s="11">
        <f t="shared" si="28"/>
        <v>1723.0439146167755</v>
      </c>
      <c r="E306" s="11">
        <f t="shared" si="29"/>
        <v>456.35906963277517</v>
      </c>
      <c r="F306" s="11">
        <f t="shared" si="30"/>
        <v>2582.8379333514122</v>
      </c>
      <c r="G306" s="11">
        <f t="shared" si="31"/>
        <v>2384.3032274557904</v>
      </c>
      <c r="H306" s="11">
        <f t="shared" si="32"/>
        <v>2325.7080058546139</v>
      </c>
    </row>
    <row r="307" spans="1:8">
      <c r="A307" t="s">
        <v>88</v>
      </c>
      <c r="B307" s="1">
        <v>43964</v>
      </c>
      <c r="C307">
        <f t="shared" si="34"/>
        <v>2173</v>
      </c>
      <c r="D307" s="11">
        <f t="shared" si="28"/>
        <v>1705.9685764588755</v>
      </c>
      <c r="E307" s="11">
        <f t="shared" si="29"/>
        <v>451.83655841335712</v>
      </c>
      <c r="F307" s="11">
        <f t="shared" si="30"/>
        <v>2557.2420499587151</v>
      </c>
      <c r="G307" s="11">
        <f t="shared" si="31"/>
        <v>2360.6748198833488</v>
      </c>
      <c r="H307" s="11">
        <f t="shared" si="32"/>
        <v>2302.6602760088335</v>
      </c>
    </row>
    <row r="308" spans="1:8">
      <c r="A308" t="s">
        <v>88</v>
      </c>
      <c r="B308" s="1">
        <v>43963</v>
      </c>
      <c r="C308">
        <f t="shared" si="34"/>
        <v>2148</v>
      </c>
      <c r="D308" s="11">
        <f t="shared" si="28"/>
        <v>1686.3319375772903</v>
      </c>
      <c r="E308" s="11">
        <f t="shared" si="29"/>
        <v>446.63567051102638</v>
      </c>
      <c r="F308" s="11">
        <f t="shared" si="30"/>
        <v>2527.8067840571134</v>
      </c>
      <c r="G308" s="11">
        <f t="shared" si="31"/>
        <v>2333.502151175041</v>
      </c>
      <c r="H308" s="11">
        <f t="shared" si="32"/>
        <v>2276.1553866861864</v>
      </c>
    </row>
    <row r="309" spans="1:8">
      <c r="A309" t="s">
        <v>88</v>
      </c>
      <c r="B309" s="1">
        <v>43962</v>
      </c>
      <c r="C309">
        <f t="shared" si="34"/>
        <v>2120</v>
      </c>
      <c r="D309" s="11">
        <f t="shared" si="28"/>
        <v>1666.8375931803541</v>
      </c>
      <c r="E309" s="11">
        <f t="shared" si="29"/>
        <v>441.47247020219078</v>
      </c>
      <c r="F309" s="11">
        <f t="shared" si="30"/>
        <v>2498.5848171837843</v>
      </c>
      <c r="G309" s="11">
        <f t="shared" si="31"/>
        <v>2306.5263858631702</v>
      </c>
      <c r="H309" s="11">
        <f t="shared" si="32"/>
        <v>2249.8425617789203</v>
      </c>
    </row>
    <row r="310" spans="1:8">
      <c r="A310" t="s">
        <v>88</v>
      </c>
      <c r="B310" s="1">
        <v>43961</v>
      </c>
      <c r="C310">
        <f t="shared" si="34"/>
        <v>2086</v>
      </c>
      <c r="D310" s="11">
        <f t="shared" si="28"/>
        <v>1642.6475307899957</v>
      </c>
      <c r="E310" s="11">
        <f t="shared" si="29"/>
        <v>435.06557930801523</v>
      </c>
      <c r="F310" s="11">
        <f t="shared" si="30"/>
        <v>2462.3239823774629</v>
      </c>
      <c r="G310" s="11">
        <f t="shared" si="31"/>
        <v>2273.0528084688781</v>
      </c>
      <c r="H310" s="11">
        <f t="shared" si="32"/>
        <v>2217.1916111640649</v>
      </c>
    </row>
    <row r="311" spans="1:8">
      <c r="A311" t="s">
        <v>88</v>
      </c>
      <c r="B311" s="1">
        <v>43960</v>
      </c>
      <c r="C311">
        <f t="shared" si="34"/>
        <v>2071</v>
      </c>
      <c r="D311" s="11">
        <f t="shared" si="28"/>
        <v>1628.560376809728</v>
      </c>
      <c r="E311" s="11">
        <f t="shared" si="29"/>
        <v>431.33450755199533</v>
      </c>
      <c r="F311" s="11">
        <f t="shared" si="30"/>
        <v>2441.2073785784878</v>
      </c>
      <c r="G311" s="11">
        <f t="shared" si="31"/>
        <v>2253.5593722216136</v>
      </c>
      <c r="H311" s="11">
        <f t="shared" si="32"/>
        <v>2198.1772340412963</v>
      </c>
    </row>
    <row r="312" spans="1:8">
      <c r="A312" t="s">
        <v>88</v>
      </c>
      <c r="B312" s="1">
        <v>43959</v>
      </c>
      <c r="C312">
        <f t="shared" si="34"/>
        <v>2050</v>
      </c>
      <c r="D312" s="11">
        <f t="shared" si="28"/>
        <v>1610.9158607132313</v>
      </c>
      <c r="E312" s="11">
        <f t="shared" si="29"/>
        <v>426.66124595859674</v>
      </c>
      <c r="F312" s="11">
        <f t="shared" si="30"/>
        <v>2414.758299072701</v>
      </c>
      <c r="G312" s="11">
        <f t="shared" si="31"/>
        <v>2229.1433510634242</v>
      </c>
      <c r="H312" s="11">
        <f t="shared" si="32"/>
        <v>2174.3612465339897</v>
      </c>
    </row>
    <row r="313" spans="1:8">
      <c r="A313" t="s">
        <v>88</v>
      </c>
      <c r="B313" s="1">
        <v>43958</v>
      </c>
      <c r="C313">
        <f t="shared" si="34"/>
        <v>2028</v>
      </c>
      <c r="D313" s="11">
        <f t="shared" si="28"/>
        <v>1596.6864122483144</v>
      </c>
      <c r="E313" s="11">
        <f t="shared" si="29"/>
        <v>422.89248660908169</v>
      </c>
      <c r="F313" s="11">
        <f t="shared" si="30"/>
        <v>2393.4283962454533</v>
      </c>
      <c r="G313" s="11">
        <f t="shared" si="31"/>
        <v>2209.4530114197228</v>
      </c>
      <c r="H313" s="11">
        <f t="shared" si="32"/>
        <v>2155.1548049958396</v>
      </c>
    </row>
    <row r="314" spans="1:8">
      <c r="A314" t="s">
        <v>88</v>
      </c>
      <c r="B314" s="1">
        <v>43957</v>
      </c>
      <c r="C314">
        <f t="shared" si="34"/>
        <v>1997</v>
      </c>
      <c r="D314" s="11">
        <f t="shared" si="28"/>
        <v>1573.2078222812017</v>
      </c>
      <c r="E314" s="11">
        <f t="shared" si="29"/>
        <v>416.67403368238189</v>
      </c>
      <c r="F314" s="11">
        <f t="shared" si="30"/>
        <v>2358.2340565804948</v>
      </c>
      <c r="G314" s="11">
        <f t="shared" si="31"/>
        <v>2176.9639510076158</v>
      </c>
      <c r="H314" s="11">
        <f t="shared" si="32"/>
        <v>2123.4641764578919</v>
      </c>
    </row>
    <row r="315" spans="1:8">
      <c r="A315" t="s">
        <v>88</v>
      </c>
      <c r="B315" s="1">
        <v>43956</v>
      </c>
      <c r="C315">
        <f t="shared" si="34"/>
        <v>1978</v>
      </c>
      <c r="D315" s="11">
        <f t="shared" si="28"/>
        <v>1549.7292323140889</v>
      </c>
      <c r="E315" s="11">
        <f t="shared" si="29"/>
        <v>410.45558075568209</v>
      </c>
      <c r="F315" s="11">
        <f t="shared" si="30"/>
        <v>2323.0397169155362</v>
      </c>
      <c r="G315" s="11">
        <f t="shared" si="31"/>
        <v>2144.4748905955084</v>
      </c>
      <c r="H315" s="11">
        <f t="shared" si="32"/>
        <v>2091.7735479199437</v>
      </c>
    </row>
    <row r="316" spans="1:8">
      <c r="A316" t="s">
        <v>88</v>
      </c>
      <c r="B316" s="1">
        <v>43955</v>
      </c>
      <c r="C316">
        <f t="shared" si="34"/>
        <v>1929</v>
      </c>
      <c r="D316" s="11">
        <f t="shared" si="28"/>
        <v>1527.1044092548711</v>
      </c>
      <c r="E316" s="11">
        <f t="shared" si="29"/>
        <v>404.46325338995319</v>
      </c>
      <c r="F316" s="11">
        <f t="shared" si="30"/>
        <v>2289.1251714202126</v>
      </c>
      <c r="G316" s="11">
        <f t="shared" si="31"/>
        <v>2113.1672505620236</v>
      </c>
      <c r="H316" s="11">
        <f t="shared" si="32"/>
        <v>2061.2353058742851</v>
      </c>
    </row>
    <row r="317" spans="1:8">
      <c r="A317" t="s">
        <v>88</v>
      </c>
      <c r="B317" s="1">
        <v>43954</v>
      </c>
      <c r="C317">
        <f t="shared" si="34"/>
        <v>1911</v>
      </c>
      <c r="D317" s="11">
        <f t="shared" si="28"/>
        <v>1508.8907152197778</v>
      </c>
      <c r="E317" s="11">
        <f t="shared" si="29"/>
        <v>399.63924142257395</v>
      </c>
      <c r="F317" s="11">
        <f t="shared" si="30"/>
        <v>2261.8228958013356</v>
      </c>
      <c r="G317" s="11">
        <f t="shared" si="31"/>
        <v>2087.9636158180856</v>
      </c>
      <c r="H317" s="11">
        <f t="shared" si="32"/>
        <v>2036.6510607054527</v>
      </c>
    </row>
    <row r="318" spans="1:8">
      <c r="A318" t="s">
        <v>88</v>
      </c>
      <c r="B318" s="1">
        <v>43953</v>
      </c>
      <c r="C318">
        <f t="shared" si="34"/>
        <v>1891</v>
      </c>
      <c r="D318" s="11">
        <f t="shared" si="28"/>
        <v>1495.515033662756</v>
      </c>
      <c r="E318" s="11">
        <f t="shared" si="29"/>
        <v>396.09660763402979</v>
      </c>
      <c r="F318" s="11">
        <f t="shared" si="30"/>
        <v>2241.7727871437228</v>
      </c>
      <c r="G318" s="11">
        <f t="shared" si="31"/>
        <v>2069.4546965530067</v>
      </c>
      <c r="H318" s="11">
        <f t="shared" si="32"/>
        <v>2018.5970056595913</v>
      </c>
    </row>
    <row r="319" spans="1:8">
      <c r="A319" t="s">
        <v>88</v>
      </c>
      <c r="B319" s="1">
        <v>43952</v>
      </c>
      <c r="C319">
        <f t="shared" si="34"/>
        <v>1863</v>
      </c>
      <c r="D319" s="11">
        <f t="shared" si="28"/>
        <v>1471.7518547263448</v>
      </c>
      <c r="E319" s="11">
        <f t="shared" si="29"/>
        <v>389.8027795203397</v>
      </c>
      <c r="F319" s="11">
        <f t="shared" si="30"/>
        <v>2206.1518494222196</v>
      </c>
      <c r="G319" s="11">
        <f t="shared" si="31"/>
        <v>2036.5718293480254</v>
      </c>
      <c r="H319" s="11">
        <f t="shared" si="32"/>
        <v>1986.5222482908805</v>
      </c>
    </row>
    <row r="320" spans="1:8">
      <c r="A320" t="s">
        <v>88</v>
      </c>
      <c r="B320" s="1">
        <v>43951</v>
      </c>
      <c r="C320">
        <f t="shared" si="34"/>
        <v>1829</v>
      </c>
      <c r="D320" s="11">
        <f t="shared" si="28"/>
        <v>1449.2693261517763</v>
      </c>
      <c r="E320" s="11">
        <f t="shared" si="29"/>
        <v>383.84813974810595</v>
      </c>
      <c r="F320" s="11">
        <f t="shared" si="30"/>
        <v>2172.4506029551681</v>
      </c>
      <c r="G320" s="11">
        <f t="shared" si="31"/>
        <v>2005.4610927109773</v>
      </c>
      <c r="H320" s="11">
        <f t="shared" si="32"/>
        <v>1956.176070660603</v>
      </c>
    </row>
    <row r="321" spans="1:8">
      <c r="A321" t="s">
        <v>88</v>
      </c>
      <c r="B321" s="1">
        <v>43950</v>
      </c>
      <c r="C321">
        <f t="shared" si="34"/>
        <v>1801</v>
      </c>
      <c r="D321" s="11">
        <f t="shared" si="28"/>
        <v>1421.9487850991361</v>
      </c>
      <c r="E321" s="11">
        <f t="shared" si="29"/>
        <v>376.6121217970371</v>
      </c>
      <c r="F321" s="11">
        <f t="shared" si="30"/>
        <v>2131.4971895268527</v>
      </c>
      <c r="G321" s="11">
        <f t="shared" si="31"/>
        <v>1967.6556405950707</v>
      </c>
      <c r="H321" s="11">
        <f t="shared" si="32"/>
        <v>1919.2997029073547</v>
      </c>
    </row>
    <row r="322" spans="1:8">
      <c r="A322" t="s">
        <v>88</v>
      </c>
      <c r="B322" s="1">
        <v>43949</v>
      </c>
      <c r="C322">
        <f t="shared" si="34"/>
        <v>1771</v>
      </c>
      <c r="D322" s="11">
        <f t="shared" ref="D322:D385" si="35">SUMIFS(CasesHB,HB,"Wales",SpecDate,B322)*SUMIFS(Pop,Area,A322)</f>
        <v>1398.7547841013218</v>
      </c>
      <c r="E322" s="11">
        <f t="shared" ref="E322:E385" si="36">SUMIFS(CasesHB,HB,"Wales",SpecDate,B322)*SUMIFS(AreaKm2,Area,A322)</f>
        <v>370.46904405732761</v>
      </c>
      <c r="F322" s="11">
        <f t="shared" ref="F322:F385" si="37">SUMIFS(CasesHB,HB,"Wales",SpecDate,B322)*SUMIFS(PopKm2,Area,A322)</f>
        <v>2096.7294479184393</v>
      </c>
      <c r="G322" s="11">
        <f t="shared" ref="G322:G385" si="38">SUMIFS(CasesHB,HB,"Wales",SpecDate,B322)*SUMIFS(PopKm2SRT,Area,A322)</f>
        <v>1935.5603869758377</v>
      </c>
      <c r="H322" s="11">
        <f t="shared" ref="H322:H385" si="39">SUMIFS(CasesHB,HB,"Wales",SpecDate,B322)*SUMIFS(PopSRTKm2,Area,A322)</f>
        <v>1887.9932032001698</v>
      </c>
    </row>
    <row r="323" spans="1:8">
      <c r="A323" t="s">
        <v>88</v>
      </c>
      <c r="B323" s="1">
        <v>43948</v>
      </c>
      <c r="C323">
        <f t="shared" si="34"/>
        <v>1735</v>
      </c>
      <c r="D323" s="11">
        <f t="shared" si="35"/>
        <v>1377.9797893425432</v>
      </c>
      <c r="E323" s="11">
        <f t="shared" si="36"/>
        <v>364.96665540703566</v>
      </c>
      <c r="F323" s="11">
        <f t="shared" si="37"/>
        <v>2065.5877897906576</v>
      </c>
      <c r="G323" s="11">
        <f t="shared" si="38"/>
        <v>1906.8124910960337</v>
      </c>
      <c r="H323" s="11">
        <f t="shared" si="39"/>
        <v>1859.9517985544703</v>
      </c>
    </row>
    <row r="324" spans="1:8">
      <c r="A324" t="s">
        <v>88</v>
      </c>
      <c r="B324" s="1">
        <v>43947</v>
      </c>
      <c r="C324">
        <f t="shared" si="34"/>
        <v>1697</v>
      </c>
      <c r="D324" s="11">
        <f t="shared" si="35"/>
        <v>1354.6434938600796</v>
      </c>
      <c r="E324" s="11">
        <f t="shared" si="36"/>
        <v>358.78589007383101</v>
      </c>
      <c r="F324" s="11">
        <f t="shared" si="37"/>
        <v>2030.6067491539716</v>
      </c>
      <c r="G324" s="11">
        <f t="shared" si="38"/>
        <v>1874.5203340803637</v>
      </c>
      <c r="H324" s="11">
        <f t="shared" si="39"/>
        <v>1828.4532344319039</v>
      </c>
    </row>
    <row r="325" spans="1:8">
      <c r="A325" t="s">
        <v>88</v>
      </c>
      <c r="B325" s="1">
        <v>43946</v>
      </c>
      <c r="C325">
        <f t="shared" si="34"/>
        <v>1673</v>
      </c>
      <c r="D325" s="11">
        <f t="shared" si="35"/>
        <v>1337.7104501868287</v>
      </c>
      <c r="E325" s="11">
        <f t="shared" si="36"/>
        <v>354.30106644790811</v>
      </c>
      <c r="F325" s="11">
        <f t="shared" si="37"/>
        <v>2005.2241647895471</v>
      </c>
      <c r="G325" s="11">
        <f t="shared" si="38"/>
        <v>1851.088829904359</v>
      </c>
      <c r="H325" s="11">
        <f t="shared" si="39"/>
        <v>1805.597569001505</v>
      </c>
    </row>
    <row r="326" spans="1:8">
      <c r="A326" t="s">
        <v>88</v>
      </c>
      <c r="B326" s="1">
        <v>43945</v>
      </c>
      <c r="C326">
        <f t="shared" si="34"/>
        <v>1646</v>
      </c>
      <c r="D326" s="11">
        <f t="shared" si="35"/>
        <v>1318.500694759191</v>
      </c>
      <c r="E326" s="11">
        <f t="shared" si="36"/>
        <v>349.21324132606281</v>
      </c>
      <c r="F326" s="11">
        <f t="shared" si="37"/>
        <v>1976.4287959727628</v>
      </c>
      <c r="G326" s="11">
        <f t="shared" si="38"/>
        <v>1824.5068713853623</v>
      </c>
      <c r="H326" s="11">
        <f t="shared" si="39"/>
        <v>1779.6688729250022</v>
      </c>
    </row>
    <row r="327" spans="1:8">
      <c r="A327" t="s">
        <v>88</v>
      </c>
      <c r="B327" s="1">
        <v>43944</v>
      </c>
      <c r="C327">
        <f t="shared" si="34"/>
        <v>1608</v>
      </c>
      <c r="D327" s="11">
        <f t="shared" si="35"/>
        <v>1289.0457364368131</v>
      </c>
      <c r="E327" s="11">
        <f t="shared" si="36"/>
        <v>341.41190947256672</v>
      </c>
      <c r="F327" s="11">
        <f t="shared" si="37"/>
        <v>1932.2758971203602</v>
      </c>
      <c r="G327" s="11">
        <f t="shared" si="38"/>
        <v>1783.7478683229008</v>
      </c>
      <c r="H327" s="11">
        <f t="shared" si="39"/>
        <v>1739.9115389410313</v>
      </c>
    </row>
    <row r="328" spans="1:8">
      <c r="A328" t="s">
        <v>88</v>
      </c>
      <c r="B328" s="1">
        <v>43943</v>
      </c>
      <c r="C328">
        <f t="shared" si="34"/>
        <v>1575</v>
      </c>
      <c r="D328" s="11">
        <f t="shared" si="35"/>
        <v>1260.871428476278</v>
      </c>
      <c r="E328" s="11">
        <f t="shared" si="36"/>
        <v>333.94976596052692</v>
      </c>
      <c r="F328" s="11">
        <f t="shared" si="37"/>
        <v>1890.04268952241</v>
      </c>
      <c r="G328" s="11">
        <f t="shared" si="38"/>
        <v>1744.7609958283722</v>
      </c>
      <c r="H328" s="11">
        <f t="shared" si="39"/>
        <v>1701.8827846954937</v>
      </c>
    </row>
    <row r="329" spans="1:8">
      <c r="A329" t="s">
        <v>88</v>
      </c>
      <c r="B329" s="1">
        <v>43942</v>
      </c>
      <c r="C329">
        <f t="shared" si="34"/>
        <v>1503</v>
      </c>
      <c r="D329" s="11">
        <f t="shared" si="35"/>
        <v>1225.1555128293367</v>
      </c>
      <c r="E329" s="11">
        <f t="shared" si="36"/>
        <v>324.49017999324423</v>
      </c>
      <c r="F329" s="11">
        <f t="shared" si="37"/>
        <v>1836.5046334260185</v>
      </c>
      <c r="G329" s="11">
        <f t="shared" si="38"/>
        <v>1695.3382433226818</v>
      </c>
      <c r="H329" s="11">
        <f t="shared" si="39"/>
        <v>1653.6746164347367</v>
      </c>
    </row>
    <row r="330" spans="1:8">
      <c r="A330" t="s">
        <v>88</v>
      </c>
      <c r="B330" s="1">
        <v>43941</v>
      </c>
      <c r="C330">
        <f t="shared" si="34"/>
        <v>1446</v>
      </c>
      <c r="D330" s="11">
        <f t="shared" si="35"/>
        <v>1189.1550082130971</v>
      </c>
      <c r="E330" s="11">
        <f t="shared" si="36"/>
        <v>314.95521883897118</v>
      </c>
      <c r="F330" s="11">
        <f t="shared" si="37"/>
        <v>1782.5399792730821</v>
      </c>
      <c r="G330" s="11">
        <f t="shared" si="38"/>
        <v>1645.5216840241176</v>
      </c>
      <c r="H330" s="11">
        <f t="shared" si="39"/>
        <v>1605.0823193432166</v>
      </c>
    </row>
    <row r="331" spans="1:8">
      <c r="A331" t="s">
        <v>88</v>
      </c>
      <c r="B331" s="1">
        <v>43940</v>
      </c>
      <c r="C331">
        <f t="shared" ref="C331:C362" si="40">SUMIFS(Cases,LA,"Bridgend",SpecDate,B331)+SUMIFS(Cases,LA,"Merthyr Tydfil",SpecDate,B331)+SUMIFS(Cases,LA,"Rhondda Cynon Taf",SpecDate,B331)</f>
        <v>1397</v>
      </c>
      <c r="D331" s="11">
        <f t="shared" si="35"/>
        <v>1150.0240249345759</v>
      </c>
      <c r="E331" s="11">
        <f t="shared" si="36"/>
        <v>304.59113062780483</v>
      </c>
      <c r="F331" s="11">
        <f t="shared" si="37"/>
        <v>1723.8827464981512</v>
      </c>
      <c r="G331" s="11">
        <f t="shared" si="38"/>
        <v>1591.3732500039389</v>
      </c>
      <c r="H331" s="11">
        <f t="shared" si="39"/>
        <v>1552.2646051133033</v>
      </c>
    </row>
    <row r="332" spans="1:8">
      <c r="A332" t="s">
        <v>88</v>
      </c>
      <c r="B332" s="1">
        <v>43939</v>
      </c>
      <c r="C332">
        <f t="shared" si="40"/>
        <v>1369</v>
      </c>
      <c r="D332" s="11">
        <f t="shared" si="35"/>
        <v>1124.6956066670241</v>
      </c>
      <c r="E332" s="11">
        <f t="shared" si="36"/>
        <v>297.88273898566808</v>
      </c>
      <c r="F332" s="11">
        <f t="shared" si="37"/>
        <v>1685.9155194656505</v>
      </c>
      <c r="G332" s="11">
        <f t="shared" si="38"/>
        <v>1556.3244454381506</v>
      </c>
      <c r="H332" s="11">
        <f t="shared" si="39"/>
        <v>1518.0771391753958</v>
      </c>
    </row>
    <row r="333" spans="1:8">
      <c r="A333" t="s">
        <v>88</v>
      </c>
      <c r="B333" s="1">
        <v>43938</v>
      </c>
      <c r="C333">
        <f t="shared" si="40"/>
        <v>1338</v>
      </c>
      <c r="D333" s="11">
        <f t="shared" si="35"/>
        <v>1090.1180468972761</v>
      </c>
      <c r="E333" s="11">
        <f t="shared" si="36"/>
        <v>288.72465376634659</v>
      </c>
      <c r="F333" s="11">
        <f t="shared" si="37"/>
        <v>1634.0838555954388</v>
      </c>
      <c r="G333" s="11">
        <f t="shared" si="38"/>
        <v>1508.4769201039564</v>
      </c>
      <c r="H333" s="11">
        <f t="shared" si="39"/>
        <v>1471.4054862376906</v>
      </c>
    </row>
    <row r="334" spans="1:8">
      <c r="A334" t="s">
        <v>88</v>
      </c>
      <c r="B334" s="1">
        <v>43937</v>
      </c>
      <c r="C334">
        <f t="shared" si="40"/>
        <v>1266</v>
      </c>
      <c r="D334" s="11">
        <f t="shared" si="35"/>
        <v>1044.2992228402441</v>
      </c>
      <c r="E334" s="11">
        <f t="shared" si="36"/>
        <v>276.58924866090814</v>
      </c>
      <c r="F334" s="11">
        <f t="shared" si="37"/>
        <v>1565.4015684917015</v>
      </c>
      <c r="G334" s="11">
        <f t="shared" si="38"/>
        <v>1445.0740264512383</v>
      </c>
      <c r="H334" s="11">
        <f t="shared" si="39"/>
        <v>1409.560744484847</v>
      </c>
    </row>
    <row r="335" spans="1:8">
      <c r="A335" t="s">
        <v>88</v>
      </c>
      <c r="B335" s="1">
        <v>43936</v>
      </c>
      <c r="C335">
        <f t="shared" si="40"/>
        <v>1182</v>
      </c>
      <c r="D335" s="11">
        <f t="shared" si="35"/>
        <v>993.21550285119281</v>
      </c>
      <c r="E335" s="11">
        <f t="shared" si="36"/>
        <v>263.0594025961492</v>
      </c>
      <c r="F335" s="11">
        <f t="shared" si="37"/>
        <v>1488.8272173418825</v>
      </c>
      <c r="G335" s="11">
        <f t="shared" si="38"/>
        <v>1374.3857071303507</v>
      </c>
      <c r="H335" s="11">
        <f t="shared" si="39"/>
        <v>1340.6096193628875</v>
      </c>
    </row>
    <row r="336" spans="1:8">
      <c r="A336" t="s">
        <v>88</v>
      </c>
      <c r="B336" s="1">
        <v>43935</v>
      </c>
      <c r="C336">
        <f t="shared" si="40"/>
        <v>1099</v>
      </c>
      <c r="D336" s="11">
        <f t="shared" si="35"/>
        <v>942.70096080073813</v>
      </c>
      <c r="E336" s="11">
        <f t="shared" si="36"/>
        <v>249.68030690537083</v>
      </c>
      <c r="F336" s="11">
        <f t="shared" si="37"/>
        <v>1413.1060623051535</v>
      </c>
      <c r="G336" s="11">
        <f t="shared" si="38"/>
        <v>1304.4850013952112</v>
      </c>
      <c r="H336" s="11">
        <f t="shared" si="39"/>
        <v>1272.426751902454</v>
      </c>
    </row>
    <row r="337" spans="1:8">
      <c r="A337" t="s">
        <v>88</v>
      </c>
      <c r="B337" s="1">
        <v>43934</v>
      </c>
      <c r="C337">
        <f t="shared" si="40"/>
        <v>1044</v>
      </c>
      <c r="D337" s="11">
        <f t="shared" si="35"/>
        <v>898.58967055949608</v>
      </c>
      <c r="E337" s="11">
        <f t="shared" si="36"/>
        <v>237.99715292187423</v>
      </c>
      <c r="F337" s="11">
        <f t="shared" si="37"/>
        <v>1346.983363540686</v>
      </c>
      <c r="G337" s="11">
        <f t="shared" si="38"/>
        <v>1243.4449484997369</v>
      </c>
      <c r="H337" s="11">
        <f t="shared" si="39"/>
        <v>1212.8867831341884</v>
      </c>
    </row>
    <row r="338" spans="1:8">
      <c r="A338" t="s">
        <v>88</v>
      </c>
      <c r="B338" s="1">
        <v>43933</v>
      </c>
      <c r="C338">
        <f t="shared" si="40"/>
        <v>1002</v>
      </c>
      <c r="D338" s="11">
        <f t="shared" si="35"/>
        <v>860.59704315816816</v>
      </c>
      <c r="E338" s="11">
        <f t="shared" si="36"/>
        <v>227.93456545866911</v>
      </c>
      <c r="F338" s="11">
        <f t="shared" si="37"/>
        <v>1290.0325229919349</v>
      </c>
      <c r="G338" s="11">
        <f t="shared" si="38"/>
        <v>1190.8717416510547</v>
      </c>
      <c r="H338" s="11">
        <f t="shared" si="39"/>
        <v>1161.6055842273272</v>
      </c>
    </row>
    <row r="339" spans="1:8">
      <c r="A339" t="s">
        <v>88</v>
      </c>
      <c r="B339" s="1">
        <v>43932</v>
      </c>
      <c r="C339">
        <f t="shared" si="40"/>
        <v>957</v>
      </c>
      <c r="D339" s="11">
        <f t="shared" si="35"/>
        <v>826.01948338842033</v>
      </c>
      <c r="E339" s="11">
        <f t="shared" si="36"/>
        <v>218.77648023934759</v>
      </c>
      <c r="F339" s="11">
        <f t="shared" si="37"/>
        <v>1238.2008591217232</v>
      </c>
      <c r="G339" s="11">
        <f t="shared" si="38"/>
        <v>1143.0242163168605</v>
      </c>
      <c r="H339" s="11">
        <f t="shared" si="39"/>
        <v>1114.933931289622</v>
      </c>
    </row>
    <row r="340" spans="1:8">
      <c r="A340" t="s">
        <v>88</v>
      </c>
      <c r="B340" s="1">
        <v>43931</v>
      </c>
      <c r="C340">
        <f t="shared" si="40"/>
        <v>907</v>
      </c>
      <c r="D340" s="11">
        <f t="shared" si="35"/>
        <v>791.29962913402335</v>
      </c>
      <c r="E340" s="11">
        <f t="shared" si="36"/>
        <v>209.58070742653089</v>
      </c>
      <c r="F340" s="11">
        <f t="shared" si="37"/>
        <v>1186.1558962232391</v>
      </c>
      <c r="G340" s="11">
        <f t="shared" si="38"/>
        <v>1094.9797875862291</v>
      </c>
      <c r="H340" s="11">
        <f t="shared" si="39"/>
        <v>1068.0702139365355</v>
      </c>
    </row>
    <row r="341" spans="1:8">
      <c r="A341" t="s">
        <v>88</v>
      </c>
      <c r="B341" s="1">
        <v>43930</v>
      </c>
      <c r="C341">
        <f t="shared" si="40"/>
        <v>864</v>
      </c>
      <c r="D341" s="11">
        <f t="shared" si="35"/>
        <v>748.61128373927295</v>
      </c>
      <c r="E341" s="11">
        <f t="shared" si="36"/>
        <v>198.2744293779858</v>
      </c>
      <c r="F341" s="11">
        <f t="shared" si="37"/>
        <v>1122.1661877414963</v>
      </c>
      <c r="G341" s="11">
        <f t="shared" si="38"/>
        <v>1035.9087686551254</v>
      </c>
      <c r="H341" s="11">
        <f t="shared" si="39"/>
        <v>1010.4508893220847</v>
      </c>
    </row>
    <row r="342" spans="1:8">
      <c r="A342" t="s">
        <v>88</v>
      </c>
      <c r="B342" s="1">
        <v>43929</v>
      </c>
      <c r="C342">
        <f t="shared" si="40"/>
        <v>797</v>
      </c>
      <c r="D342" s="11">
        <f t="shared" si="35"/>
        <v>693.1164347260974</v>
      </c>
      <c r="E342" s="11">
        <f t="shared" si="36"/>
        <v>183.57626791487718</v>
      </c>
      <c r="F342" s="11">
        <f t="shared" si="37"/>
        <v>1038.9795667152307</v>
      </c>
      <c r="G342" s="11">
        <f t="shared" si="38"/>
        <v>959.1164440446903</v>
      </c>
      <c r="H342" s="11">
        <f t="shared" si="39"/>
        <v>935.54576732329872</v>
      </c>
    </row>
    <row r="343" spans="1:8">
      <c r="A343" t="s">
        <v>88</v>
      </c>
      <c r="B343" s="1">
        <v>43928</v>
      </c>
      <c r="C343">
        <f t="shared" si="40"/>
        <v>723</v>
      </c>
      <c r="D343" s="11">
        <f t="shared" si="35"/>
        <v>638.61764710546606</v>
      </c>
      <c r="E343" s="11">
        <f t="shared" si="36"/>
        <v>169.14191960623461</v>
      </c>
      <c r="F343" s="11">
        <f t="shared" si="37"/>
        <v>957.28603888687235</v>
      </c>
      <c r="G343" s="11">
        <f t="shared" si="38"/>
        <v>883.70244320931431</v>
      </c>
      <c r="H343" s="11">
        <f t="shared" si="39"/>
        <v>861.98509623218331</v>
      </c>
    </row>
    <row r="344" spans="1:8">
      <c r="A344" t="s">
        <v>88</v>
      </c>
      <c r="B344" s="1">
        <v>43927</v>
      </c>
      <c r="C344">
        <f t="shared" si="40"/>
        <v>642</v>
      </c>
      <c r="D344" s="11">
        <f t="shared" si="35"/>
        <v>585.11492087737895</v>
      </c>
      <c r="E344" s="11">
        <f t="shared" si="36"/>
        <v>154.97138445205809</v>
      </c>
      <c r="F344" s="11">
        <f t="shared" si="37"/>
        <v>877.08560425642133</v>
      </c>
      <c r="G344" s="11">
        <f t="shared" si="38"/>
        <v>809.66676614899745</v>
      </c>
      <c r="H344" s="11">
        <f t="shared" si="39"/>
        <v>789.76887604873832</v>
      </c>
    </row>
    <row r="345" spans="1:8">
      <c r="A345" t="s">
        <v>88</v>
      </c>
      <c r="B345" s="1">
        <v>43926</v>
      </c>
      <c r="C345">
        <f t="shared" si="40"/>
        <v>582</v>
      </c>
      <c r="D345" s="11">
        <f t="shared" si="35"/>
        <v>531.18531119534418</v>
      </c>
      <c r="E345" s="11">
        <f t="shared" si="36"/>
        <v>140.68778651739612</v>
      </c>
      <c r="F345" s="11">
        <f t="shared" si="37"/>
        <v>796.24527254115299</v>
      </c>
      <c r="G345" s="11">
        <f t="shared" si="38"/>
        <v>735.04037889936944</v>
      </c>
      <c r="H345" s="11">
        <f t="shared" si="39"/>
        <v>716.97646261914883</v>
      </c>
    </row>
    <row r="346" spans="1:8">
      <c r="A346" t="s">
        <v>88</v>
      </c>
      <c r="B346" s="1">
        <v>43925</v>
      </c>
      <c r="C346">
        <f t="shared" si="40"/>
        <v>540</v>
      </c>
      <c r="D346" s="11">
        <f t="shared" si="35"/>
        <v>499.73823008787809</v>
      </c>
      <c r="E346" s="11">
        <f t="shared" si="36"/>
        <v>132.3588283549679</v>
      </c>
      <c r="F346" s="11">
        <f t="shared" si="37"/>
        <v>749.10618729293572</v>
      </c>
      <c r="G346" s="11">
        <f t="shared" si="38"/>
        <v>691.52472828678958</v>
      </c>
      <c r="H346" s="11">
        <f t="shared" si="39"/>
        <v>674.5302268198368</v>
      </c>
    </row>
    <row r="347" spans="1:8">
      <c r="A347" t="s">
        <v>88</v>
      </c>
      <c r="B347" s="1">
        <v>43924</v>
      </c>
      <c r="C347">
        <f t="shared" si="40"/>
        <v>494</v>
      </c>
      <c r="D347" s="11">
        <f t="shared" si="35"/>
        <v>459.7534799014619</v>
      </c>
      <c r="E347" s="11">
        <f t="shared" si="36"/>
        <v>121.76861458283066</v>
      </c>
      <c r="F347" s="11">
        <f t="shared" si="37"/>
        <v>689.16916034837004</v>
      </c>
      <c r="G347" s="11">
        <f t="shared" si="38"/>
        <v>636.19487388798893</v>
      </c>
      <c r="H347" s="11">
        <f t="shared" si="39"/>
        <v>620.56012609763457</v>
      </c>
    </row>
    <row r="348" spans="1:8">
      <c r="A348" t="s">
        <v>88</v>
      </c>
      <c r="B348" s="1">
        <v>43923</v>
      </c>
      <c r="C348">
        <f t="shared" si="40"/>
        <v>428</v>
      </c>
      <c r="D348" s="11">
        <f t="shared" si="35"/>
        <v>413.65006687513147</v>
      </c>
      <c r="E348" s="11">
        <f t="shared" si="36"/>
        <v>109.55783429040197</v>
      </c>
      <c r="F348" s="11">
        <f t="shared" si="37"/>
        <v>620.06027518808776</v>
      </c>
      <c r="G348" s="11">
        <f t="shared" si="38"/>
        <v>572.3981734423968</v>
      </c>
      <c r="H348" s="11">
        <f t="shared" si="39"/>
        <v>558.33125551402782</v>
      </c>
    </row>
    <row r="349" spans="1:8">
      <c r="A349" t="s">
        <v>88</v>
      </c>
      <c r="B349" s="1">
        <v>43922</v>
      </c>
      <c r="C349">
        <f t="shared" si="40"/>
        <v>364</v>
      </c>
      <c r="D349" s="11">
        <f t="shared" si="35"/>
        <v>366.26600348695848</v>
      </c>
      <c r="E349" s="11">
        <f t="shared" si="36"/>
        <v>97.007865656516913</v>
      </c>
      <c r="F349" s="11">
        <f t="shared" si="37"/>
        <v>549.03169877335324</v>
      </c>
      <c r="G349" s="11">
        <f t="shared" si="38"/>
        <v>506.82934242887143</v>
      </c>
      <c r="H349" s="11">
        <f t="shared" si="39"/>
        <v>494.37380519198746</v>
      </c>
    </row>
    <row r="350" spans="1:8">
      <c r="A350" t="s">
        <v>88</v>
      </c>
      <c r="B350" s="1">
        <v>43921</v>
      </c>
      <c r="C350">
        <f t="shared" si="40"/>
        <v>298</v>
      </c>
      <c r="D350" s="11">
        <f t="shared" si="35"/>
        <v>320.73176839922473</v>
      </c>
      <c r="E350" s="11">
        <f t="shared" si="36"/>
        <v>84.947835738068804</v>
      </c>
      <c r="F350" s="11">
        <f t="shared" si="37"/>
        <v>480.77600972616096</v>
      </c>
      <c r="G350" s="11">
        <f t="shared" si="38"/>
        <v>443.82025556902727</v>
      </c>
      <c r="H350" s="11">
        <f t="shared" si="39"/>
        <v>432.91319226990669</v>
      </c>
    </row>
    <row r="351" spans="1:8">
      <c r="A351" t="s">
        <v>88</v>
      </c>
      <c r="B351" s="1">
        <v>43920</v>
      </c>
      <c r="C351">
        <f t="shared" si="40"/>
        <v>258</v>
      </c>
      <c r="D351" s="11">
        <f t="shared" si="35"/>
        <v>282.16996305930019</v>
      </c>
      <c r="E351" s="11">
        <f t="shared" si="36"/>
        <v>74.734497900883071</v>
      </c>
      <c r="F351" s="11">
        <f t="shared" si="37"/>
        <v>422.97197306431991</v>
      </c>
      <c r="G351" s="11">
        <f t="shared" si="38"/>
        <v>390.45943513459673</v>
      </c>
      <c r="H351" s="11">
        <f t="shared" si="39"/>
        <v>380.86373570151949</v>
      </c>
    </row>
    <row r="352" spans="1:8">
      <c r="A352" t="s">
        <v>88</v>
      </c>
      <c r="B352" s="1">
        <v>43919</v>
      </c>
      <c r="C352">
        <f t="shared" si="40"/>
        <v>207</v>
      </c>
      <c r="D352" s="11">
        <f t="shared" si="35"/>
        <v>234.64360518647808</v>
      </c>
      <c r="E352" s="11">
        <f t="shared" si="36"/>
        <v>62.14684167350287</v>
      </c>
      <c r="F352" s="11">
        <f t="shared" si="37"/>
        <v>351.73009762131295</v>
      </c>
      <c r="G352" s="11">
        <f t="shared" si="38"/>
        <v>324.69370072463443</v>
      </c>
      <c r="H352" s="11">
        <f t="shared" si="39"/>
        <v>316.71422096409765</v>
      </c>
    </row>
    <row r="353" spans="1:8">
      <c r="A353" t="s">
        <v>88</v>
      </c>
      <c r="B353" s="1">
        <v>43918</v>
      </c>
      <c r="C353">
        <f t="shared" si="40"/>
        <v>181</v>
      </c>
      <c r="D353" s="11">
        <f t="shared" si="35"/>
        <v>212.44566558120786</v>
      </c>
      <c r="E353" s="11">
        <f t="shared" si="36"/>
        <v>56.267577088259422</v>
      </c>
      <c r="F353" s="11">
        <f t="shared" si="37"/>
        <v>318.45544921080671</v>
      </c>
      <c r="G353" s="11">
        <f t="shared" si="38"/>
        <v>293.97677088046038</v>
      </c>
      <c r="H353" s="11">
        <f t="shared" si="39"/>
        <v>286.75217216458327</v>
      </c>
    </row>
    <row r="354" spans="1:8">
      <c r="A354" t="s">
        <v>88</v>
      </c>
      <c r="B354" s="1">
        <v>43917</v>
      </c>
      <c r="C354">
        <f t="shared" si="40"/>
        <v>161</v>
      </c>
      <c r="D354" s="11">
        <f t="shared" si="35"/>
        <v>188.82478112944597</v>
      </c>
      <c r="E354" s="11">
        <f t="shared" si="36"/>
        <v>50.011436568064468</v>
      </c>
      <c r="F354" s="11">
        <f t="shared" si="37"/>
        <v>283.04781051757567</v>
      </c>
      <c r="G354" s="11">
        <f t="shared" si="38"/>
        <v>261.29080707191622</v>
      </c>
      <c r="H354" s="11">
        <f t="shared" si="39"/>
        <v>254.86947921125383</v>
      </c>
    </row>
    <row r="355" spans="1:8">
      <c r="A355" t="s">
        <v>88</v>
      </c>
      <c r="B355" s="1">
        <v>43916</v>
      </c>
      <c r="C355">
        <f t="shared" si="40"/>
        <v>114</v>
      </c>
      <c r="D355" s="11">
        <f t="shared" si="35"/>
        <v>162.50030146934989</v>
      </c>
      <c r="E355" s="11">
        <f t="shared" si="36"/>
        <v>43.039231771461658</v>
      </c>
      <c r="F355" s="11">
        <f t="shared" si="37"/>
        <v>243.58749028716761</v>
      </c>
      <c r="G355" s="11">
        <f t="shared" si="38"/>
        <v>224.86367873106883</v>
      </c>
      <c r="H355" s="11">
        <f t="shared" si="39"/>
        <v>219.33756236567586</v>
      </c>
    </row>
    <row r="356" spans="1:8">
      <c r="A356" t="s">
        <v>88</v>
      </c>
      <c r="B356" s="1">
        <v>43915</v>
      </c>
      <c r="C356">
        <f t="shared" si="40"/>
        <v>89</v>
      </c>
      <c r="D356" s="11">
        <f t="shared" si="35"/>
        <v>137.74106114039463</v>
      </c>
      <c r="E356" s="11">
        <f t="shared" si="36"/>
        <v>36.481590503305505</v>
      </c>
      <c r="F356" s="11">
        <f t="shared" si="37"/>
        <v>206.47345936775679</v>
      </c>
      <c r="G356" s="11">
        <f t="shared" si="38"/>
        <v>190.60248775102858</v>
      </c>
      <c r="H356" s="11">
        <f t="shared" si="39"/>
        <v>185.91835408929444</v>
      </c>
    </row>
    <row r="357" spans="1:8">
      <c r="A357" t="s">
        <v>88</v>
      </c>
      <c r="B357" s="1">
        <v>43914</v>
      </c>
      <c r="C357">
        <f t="shared" si="40"/>
        <v>64</v>
      </c>
      <c r="D357" s="11">
        <f t="shared" si="35"/>
        <v>111.7011704495969</v>
      </c>
      <c r="E357" s="11">
        <f t="shared" si="36"/>
        <v>29.584760893692998</v>
      </c>
      <c r="F357" s="11">
        <f t="shared" si="37"/>
        <v>167.43973719389368</v>
      </c>
      <c r="G357" s="11">
        <f t="shared" si="38"/>
        <v>154.5691662030552</v>
      </c>
      <c r="H357" s="11">
        <f t="shared" si="39"/>
        <v>150.77056607447946</v>
      </c>
    </row>
    <row r="358" spans="1:8">
      <c r="A358" t="s">
        <v>88</v>
      </c>
      <c r="B358" s="1">
        <v>43913</v>
      </c>
      <c r="C358">
        <f t="shared" si="40"/>
        <v>43</v>
      </c>
      <c r="D358" s="11">
        <f t="shared" si="35"/>
        <v>92.491415021959213</v>
      </c>
      <c r="E358" s="11">
        <f t="shared" si="36"/>
        <v>24.496935771847706</v>
      </c>
      <c r="F358" s="11">
        <f t="shared" si="37"/>
        <v>138.6443683771094</v>
      </c>
      <c r="G358" s="11">
        <f t="shared" si="38"/>
        <v>127.98720768405845</v>
      </c>
      <c r="H358" s="11">
        <f t="shared" si="39"/>
        <v>124.84186999797663</v>
      </c>
    </row>
    <row r="359" spans="1:8">
      <c r="A359" t="s">
        <v>88</v>
      </c>
      <c r="B359" s="1">
        <v>43912</v>
      </c>
      <c r="C359">
        <f t="shared" si="40"/>
        <v>31</v>
      </c>
      <c r="D359" s="11">
        <f t="shared" si="35"/>
        <v>73.993132017567376</v>
      </c>
      <c r="E359" s="11">
        <f t="shared" si="36"/>
        <v>19.597548617478164</v>
      </c>
      <c r="F359" s="11">
        <f t="shared" si="37"/>
        <v>110.91549470168752</v>
      </c>
      <c r="G359" s="11">
        <f t="shared" si="38"/>
        <v>102.38976614724676</v>
      </c>
      <c r="H359" s="11">
        <f t="shared" si="39"/>
        <v>99.873495998381301</v>
      </c>
    </row>
    <row r="360" spans="1:8">
      <c r="A360" t="s">
        <v>88</v>
      </c>
      <c r="B360" s="1">
        <v>43911</v>
      </c>
      <c r="C360">
        <f t="shared" si="40"/>
        <v>24</v>
      </c>
      <c r="D360" s="11">
        <f t="shared" si="35"/>
        <v>63.178751184230606</v>
      </c>
      <c r="E360" s="11">
        <f t="shared" si="36"/>
        <v>16.73329151184674</v>
      </c>
      <c r="F360" s="11">
        <f t="shared" si="37"/>
        <v>94.704768552979345</v>
      </c>
      <c r="G360" s="11">
        <f t="shared" si="38"/>
        <v>87.425108018033768</v>
      </c>
      <c r="H360" s="11">
        <f t="shared" si="39"/>
        <v>85.276600429387116</v>
      </c>
    </row>
    <row r="361" spans="1:8">
      <c r="A361" t="s">
        <v>88</v>
      </c>
      <c r="B361" s="1">
        <v>43910</v>
      </c>
      <c r="C361">
        <f t="shared" si="40"/>
        <v>18</v>
      </c>
      <c r="D361" s="11">
        <f t="shared" si="35"/>
        <v>52.506664835542999</v>
      </c>
      <c r="E361" s="11">
        <f t="shared" si="36"/>
        <v>13.906721999710467</v>
      </c>
      <c r="F361" s="11">
        <f t="shared" si="37"/>
        <v>78.707341432543643</v>
      </c>
      <c r="G361" s="11">
        <f t="shared" si="38"/>
        <v>72.657353285257798</v>
      </c>
      <c r="H361" s="11">
        <f t="shared" si="39"/>
        <v>70.871769275774426</v>
      </c>
    </row>
    <row r="362" spans="1:8">
      <c r="A362" t="s">
        <v>88</v>
      </c>
      <c r="B362" s="1">
        <v>43909</v>
      </c>
      <c r="C362">
        <f t="shared" si="40"/>
        <v>8</v>
      </c>
      <c r="D362" s="11">
        <f t="shared" si="35"/>
        <v>42.261461940802903</v>
      </c>
      <c r="E362" s="11">
        <f t="shared" si="36"/>
        <v>11.193215268059644</v>
      </c>
      <c r="F362" s="11">
        <f t="shared" si="37"/>
        <v>63.349811396925375</v>
      </c>
      <c r="G362" s="11">
        <f t="shared" si="38"/>
        <v>58.480308741792861</v>
      </c>
      <c r="H362" s="11">
        <f t="shared" si="39"/>
        <v>57.043131368306248</v>
      </c>
    </row>
    <row r="363" spans="1:8">
      <c r="A363" t="s">
        <v>88</v>
      </c>
      <c r="B363" s="1">
        <v>43908</v>
      </c>
      <c r="C363">
        <f t="shared" ref="C363:C397" si="41">SUMIFS(Cases,LA,"Bridgend",SpecDate,B363)+SUMIFS(Cases,LA,"Merthyr Tydfil",SpecDate,B363)+SUMIFS(Cases,LA,"Rhondda Cynon Taf",SpecDate,B363)</f>
        <v>6</v>
      </c>
      <c r="D363" s="11">
        <f t="shared" si="35"/>
        <v>33.723792861852822</v>
      </c>
      <c r="E363" s="11">
        <f t="shared" si="36"/>
        <v>8.9319596583506247</v>
      </c>
      <c r="F363" s="11">
        <f t="shared" si="37"/>
        <v>50.551869700576816</v>
      </c>
      <c r="G363" s="11">
        <f t="shared" si="38"/>
        <v>46.666104955572081</v>
      </c>
      <c r="H363" s="11">
        <f t="shared" si="39"/>
        <v>45.519266445416093</v>
      </c>
    </row>
    <row r="364" spans="1:8">
      <c r="A364" t="s">
        <v>88</v>
      </c>
      <c r="B364" s="1">
        <v>43907</v>
      </c>
      <c r="C364">
        <f t="shared" si="41"/>
        <v>6</v>
      </c>
      <c r="D364" s="11">
        <f t="shared" si="35"/>
        <v>28.74348589913194</v>
      </c>
      <c r="E364" s="11">
        <f t="shared" si="36"/>
        <v>7.6128938860203634</v>
      </c>
      <c r="F364" s="11">
        <f t="shared" si="37"/>
        <v>43.086403711040155</v>
      </c>
      <c r="G364" s="11">
        <f t="shared" si="38"/>
        <v>39.774486080276624</v>
      </c>
      <c r="H364" s="11">
        <f t="shared" si="39"/>
        <v>38.797011907063506</v>
      </c>
    </row>
    <row r="365" spans="1:8">
      <c r="A365" t="s">
        <v>88</v>
      </c>
      <c r="B365" s="1">
        <v>43906</v>
      </c>
      <c r="C365">
        <f t="shared" si="41"/>
        <v>6</v>
      </c>
      <c r="D365" s="11">
        <f t="shared" si="35"/>
        <v>23.478589967112725</v>
      </c>
      <c r="E365" s="11">
        <f t="shared" si="36"/>
        <v>6.2184529266998023</v>
      </c>
      <c r="F365" s="11">
        <f t="shared" si="37"/>
        <v>35.194339664958541</v>
      </c>
      <c r="G365" s="11">
        <f t="shared" si="38"/>
        <v>32.489060412107143</v>
      </c>
      <c r="H365" s="11">
        <f t="shared" si="39"/>
        <v>31.690628537947916</v>
      </c>
    </row>
    <row r="366" spans="1:8">
      <c r="A366" t="s">
        <v>88</v>
      </c>
      <c r="B366" s="1">
        <v>43905</v>
      </c>
      <c r="C366">
        <f t="shared" si="41"/>
        <v>3</v>
      </c>
      <c r="D366" s="11">
        <f t="shared" si="35"/>
        <v>18.640577489041011</v>
      </c>
      <c r="E366" s="11">
        <f t="shared" si="36"/>
        <v>4.937074747864691</v>
      </c>
      <c r="F366" s="11">
        <f t="shared" si="37"/>
        <v>27.942172703694357</v>
      </c>
      <c r="G366" s="11">
        <f t="shared" si="38"/>
        <v>25.794344933248702</v>
      </c>
      <c r="H366" s="11">
        <f t="shared" si="39"/>
        <v>25.160438414976831</v>
      </c>
    </row>
    <row r="367" spans="1:8">
      <c r="A367" t="s">
        <v>88</v>
      </c>
      <c r="B367" s="1">
        <v>43904</v>
      </c>
      <c r="C367">
        <f t="shared" si="41"/>
        <v>3</v>
      </c>
      <c r="D367" s="11">
        <f t="shared" si="35"/>
        <v>14.514037434215139</v>
      </c>
      <c r="E367" s="11">
        <f t="shared" si="36"/>
        <v>3.8441345365053321</v>
      </c>
      <c r="F367" s="11">
        <f t="shared" si="37"/>
        <v>21.756500883792555</v>
      </c>
      <c r="G367" s="11">
        <f t="shared" si="38"/>
        <v>20.084146436575324</v>
      </c>
      <c r="H367" s="11">
        <f t="shared" si="39"/>
        <v>19.590570368913255</v>
      </c>
    </row>
    <row r="368" spans="1:8">
      <c r="A368" t="s">
        <v>88</v>
      </c>
      <c r="B368" s="1">
        <v>43903</v>
      </c>
      <c r="C368">
        <f t="shared" si="41"/>
        <v>3</v>
      </c>
      <c r="D368" s="11">
        <f t="shared" si="35"/>
        <v>11.810442225880946</v>
      </c>
      <c r="E368" s="11">
        <f t="shared" si="36"/>
        <v>3.1280702600974761</v>
      </c>
      <c r="F368" s="11">
        <f t="shared" si="37"/>
        <v>17.703819346615511</v>
      </c>
      <c r="G368" s="11">
        <f t="shared" si="38"/>
        <v>16.342981904272079</v>
      </c>
      <c r="H368" s="11">
        <f t="shared" si="39"/>
        <v>15.941346476664709</v>
      </c>
    </row>
    <row r="369" spans="1:8">
      <c r="A369" t="s">
        <v>88</v>
      </c>
      <c r="B369" s="1">
        <v>43902</v>
      </c>
      <c r="C369">
        <f t="shared" si="41"/>
        <v>0</v>
      </c>
      <c r="D369" s="11">
        <f t="shared" si="35"/>
        <v>7.9684911403534091</v>
      </c>
      <c r="E369" s="11">
        <f t="shared" si="36"/>
        <v>2.1105052357284175</v>
      </c>
      <c r="F369" s="11">
        <f t="shared" si="37"/>
        <v>11.944745583258657</v>
      </c>
      <c r="G369" s="11">
        <f t="shared" si="38"/>
        <v>11.026590200472727</v>
      </c>
      <c r="H369" s="11">
        <f t="shared" si="39"/>
        <v>10.75560726136414</v>
      </c>
    </row>
    <row r="370" spans="1:8">
      <c r="A370" t="s">
        <v>88</v>
      </c>
      <c r="B370" s="1">
        <v>43901</v>
      </c>
      <c r="C370">
        <f t="shared" si="41"/>
        <v>0</v>
      </c>
      <c r="D370" s="11">
        <f t="shared" si="35"/>
        <v>4.5534235087733768</v>
      </c>
      <c r="E370" s="11">
        <f t="shared" si="36"/>
        <v>1.2060029918448101</v>
      </c>
      <c r="F370" s="11">
        <f t="shared" si="37"/>
        <v>6.8255689047192325</v>
      </c>
      <c r="G370" s="11">
        <f t="shared" si="38"/>
        <v>6.3009086859844157</v>
      </c>
      <c r="H370" s="11">
        <f t="shared" si="39"/>
        <v>6.1460612922080804</v>
      </c>
    </row>
    <row r="371" spans="1:8">
      <c r="A371" t="s">
        <v>88</v>
      </c>
      <c r="B371" s="1">
        <v>43900</v>
      </c>
      <c r="C371">
        <f t="shared" si="41"/>
        <v>0</v>
      </c>
      <c r="D371" s="11">
        <f t="shared" si="35"/>
        <v>2.5613007236850245</v>
      </c>
      <c r="E371" s="11">
        <f t="shared" si="36"/>
        <v>0.6783766829127057</v>
      </c>
      <c r="F371" s="11">
        <f t="shared" si="37"/>
        <v>3.8393825089045683</v>
      </c>
      <c r="G371" s="11">
        <f t="shared" si="38"/>
        <v>3.5442611358662339</v>
      </c>
      <c r="H371" s="11">
        <f t="shared" si="39"/>
        <v>3.4571594768670453</v>
      </c>
    </row>
    <row r="372" spans="1:8">
      <c r="A372" t="s">
        <v>88</v>
      </c>
      <c r="B372" s="1">
        <v>43899</v>
      </c>
      <c r="C372">
        <f t="shared" si="41"/>
        <v>0</v>
      </c>
      <c r="D372" s="11">
        <f t="shared" si="35"/>
        <v>0.99606139254417614</v>
      </c>
      <c r="E372" s="11">
        <f t="shared" si="36"/>
        <v>0.26381315446605219</v>
      </c>
      <c r="F372" s="11">
        <f t="shared" si="37"/>
        <v>1.4930931979073321</v>
      </c>
      <c r="G372" s="11">
        <f t="shared" si="38"/>
        <v>1.3783237750590909</v>
      </c>
      <c r="H372" s="11">
        <f t="shared" si="39"/>
        <v>1.3444509076705176</v>
      </c>
    </row>
    <row r="373" spans="1:8">
      <c r="A373" t="s">
        <v>88</v>
      </c>
      <c r="B373" s="1">
        <v>43898</v>
      </c>
      <c r="C373">
        <f t="shared" si="41"/>
        <v>0</v>
      </c>
      <c r="D373" s="11">
        <f t="shared" si="35"/>
        <v>0.56917793859667209</v>
      </c>
      <c r="E373" s="11">
        <f t="shared" si="36"/>
        <v>0.15075037398060126</v>
      </c>
      <c r="F373" s="11">
        <f t="shared" si="37"/>
        <v>0.85319611308990406</v>
      </c>
      <c r="G373" s="11">
        <f t="shared" si="38"/>
        <v>0.78761358574805196</v>
      </c>
      <c r="H373" s="11">
        <f t="shared" si="39"/>
        <v>0.76825766152601005</v>
      </c>
    </row>
    <row r="374" spans="1:8">
      <c r="A374" t="s">
        <v>88</v>
      </c>
      <c r="B374" s="1">
        <v>43897</v>
      </c>
      <c r="C374">
        <f t="shared" si="41"/>
        <v>0</v>
      </c>
      <c r="D374" s="11">
        <f t="shared" si="35"/>
        <v>0.56917793859667209</v>
      </c>
      <c r="E374" s="11">
        <f t="shared" si="36"/>
        <v>0.15075037398060126</v>
      </c>
      <c r="F374" s="11">
        <f t="shared" si="37"/>
        <v>0.85319611308990406</v>
      </c>
      <c r="G374" s="11">
        <f t="shared" si="38"/>
        <v>0.78761358574805196</v>
      </c>
      <c r="H374" s="11">
        <f t="shared" si="39"/>
        <v>0.76825766152601005</v>
      </c>
    </row>
    <row r="375" spans="1:8">
      <c r="A375" t="s">
        <v>88</v>
      </c>
      <c r="B375" s="1">
        <v>43896</v>
      </c>
      <c r="C375">
        <f t="shared" si="41"/>
        <v>0</v>
      </c>
      <c r="D375" s="11">
        <f t="shared" si="35"/>
        <v>0.28458896929833605</v>
      </c>
      <c r="E375" s="11">
        <f t="shared" si="36"/>
        <v>7.537518699030063E-2</v>
      </c>
      <c r="F375" s="11">
        <f t="shared" si="37"/>
        <v>0.42659805654495203</v>
      </c>
      <c r="G375" s="11">
        <f t="shared" si="38"/>
        <v>0.39380679287402598</v>
      </c>
      <c r="H375" s="11">
        <f t="shared" si="39"/>
        <v>0.38412883076300502</v>
      </c>
    </row>
    <row r="376" spans="1:8">
      <c r="A376" t="s">
        <v>88</v>
      </c>
      <c r="B376" s="1">
        <v>43895</v>
      </c>
      <c r="C376">
        <f t="shared" si="41"/>
        <v>0</v>
      </c>
      <c r="D376" s="11">
        <f t="shared" si="35"/>
        <v>0.28458896929833605</v>
      </c>
      <c r="E376" s="11">
        <f t="shared" si="36"/>
        <v>7.537518699030063E-2</v>
      </c>
      <c r="F376" s="11">
        <f t="shared" si="37"/>
        <v>0.42659805654495203</v>
      </c>
      <c r="G376" s="11">
        <f t="shared" si="38"/>
        <v>0.39380679287402598</v>
      </c>
      <c r="H376" s="11">
        <f t="shared" si="39"/>
        <v>0.38412883076300502</v>
      </c>
    </row>
    <row r="377" spans="1:8">
      <c r="A377" t="s">
        <v>88</v>
      </c>
      <c r="B377" s="1">
        <v>43894</v>
      </c>
      <c r="C377">
        <f t="shared" si="41"/>
        <v>0</v>
      </c>
      <c r="D377" s="11">
        <f t="shared" si="35"/>
        <v>0.28458896929833605</v>
      </c>
      <c r="E377" s="11">
        <f t="shared" si="36"/>
        <v>7.537518699030063E-2</v>
      </c>
      <c r="F377" s="11">
        <f t="shared" si="37"/>
        <v>0.42659805654495203</v>
      </c>
      <c r="G377" s="11">
        <f t="shared" si="38"/>
        <v>0.39380679287402598</v>
      </c>
      <c r="H377" s="11">
        <f t="shared" si="39"/>
        <v>0.38412883076300502</v>
      </c>
    </row>
    <row r="378" spans="1:8">
      <c r="A378" t="s">
        <v>88</v>
      </c>
      <c r="B378" s="1">
        <v>43893</v>
      </c>
      <c r="C378">
        <f t="shared" si="41"/>
        <v>0</v>
      </c>
      <c r="D378" s="11">
        <f t="shared" si="35"/>
        <v>0.14229448464916802</v>
      </c>
      <c r="E378" s="11">
        <f t="shared" si="36"/>
        <v>3.7687593495150315E-2</v>
      </c>
      <c r="F378" s="11">
        <f t="shared" si="37"/>
        <v>0.21329902827247602</v>
      </c>
      <c r="G378" s="11">
        <f t="shared" si="38"/>
        <v>0.19690339643701299</v>
      </c>
      <c r="H378" s="11">
        <f t="shared" si="39"/>
        <v>0.19206441538150251</v>
      </c>
    </row>
    <row r="379" spans="1:8">
      <c r="A379" t="s">
        <v>88</v>
      </c>
      <c r="B379" s="1">
        <v>43892</v>
      </c>
      <c r="C379">
        <f t="shared" si="41"/>
        <v>0</v>
      </c>
      <c r="D379" s="11">
        <f t="shared" si="35"/>
        <v>0.14229448464916802</v>
      </c>
      <c r="E379" s="11">
        <f t="shared" si="36"/>
        <v>3.7687593495150315E-2</v>
      </c>
      <c r="F379" s="11">
        <f t="shared" si="37"/>
        <v>0.21329902827247602</v>
      </c>
      <c r="G379" s="11">
        <f t="shared" si="38"/>
        <v>0.19690339643701299</v>
      </c>
      <c r="H379" s="11">
        <f t="shared" si="39"/>
        <v>0.19206441538150251</v>
      </c>
    </row>
    <row r="380" spans="1:8">
      <c r="A380" t="s">
        <v>88</v>
      </c>
      <c r="B380" s="1">
        <v>43891</v>
      </c>
      <c r="C380">
        <f t="shared" si="41"/>
        <v>0</v>
      </c>
      <c r="D380" s="11">
        <f t="shared" si="35"/>
        <v>0.14229448464916802</v>
      </c>
      <c r="E380" s="11">
        <f t="shared" si="36"/>
        <v>3.7687593495150315E-2</v>
      </c>
      <c r="F380" s="11">
        <f t="shared" si="37"/>
        <v>0.21329902827247602</v>
      </c>
      <c r="G380" s="11">
        <f t="shared" si="38"/>
        <v>0.19690339643701299</v>
      </c>
      <c r="H380" s="11">
        <f t="shared" si="39"/>
        <v>0.19206441538150251</v>
      </c>
    </row>
    <row r="381" spans="1:8">
      <c r="A381" t="s">
        <v>88</v>
      </c>
      <c r="B381" s="1">
        <v>43890</v>
      </c>
      <c r="C381">
        <f t="shared" si="41"/>
        <v>0</v>
      </c>
      <c r="D381" s="11">
        <f t="shared" si="35"/>
        <v>0.14229448464916802</v>
      </c>
      <c r="E381" s="11">
        <f t="shared" si="36"/>
        <v>3.7687593495150315E-2</v>
      </c>
      <c r="F381" s="11">
        <f t="shared" si="37"/>
        <v>0.21329902827247602</v>
      </c>
      <c r="G381" s="11">
        <f t="shared" si="38"/>
        <v>0.19690339643701299</v>
      </c>
      <c r="H381" s="11">
        <f t="shared" si="39"/>
        <v>0.19206441538150251</v>
      </c>
    </row>
    <row r="382" spans="1:8">
      <c r="A382" t="s">
        <v>88</v>
      </c>
      <c r="B382" s="1">
        <v>43889</v>
      </c>
      <c r="C382">
        <f t="shared" si="41"/>
        <v>0</v>
      </c>
      <c r="D382" s="11">
        <f t="shared" si="35"/>
        <v>0.14229448464916802</v>
      </c>
      <c r="E382" s="11">
        <f t="shared" si="36"/>
        <v>3.7687593495150315E-2</v>
      </c>
      <c r="F382" s="11">
        <f t="shared" si="37"/>
        <v>0.21329902827247602</v>
      </c>
      <c r="G382" s="11">
        <f t="shared" si="38"/>
        <v>0.19690339643701299</v>
      </c>
      <c r="H382" s="11">
        <f t="shared" si="39"/>
        <v>0.19206441538150251</v>
      </c>
    </row>
    <row r="383" spans="1:8">
      <c r="A383" t="s">
        <v>88</v>
      </c>
      <c r="B383" s="1">
        <v>43888</v>
      </c>
      <c r="C383">
        <f t="shared" si="41"/>
        <v>0</v>
      </c>
      <c r="D383" s="11">
        <f t="shared" si="35"/>
        <v>0.14229448464916802</v>
      </c>
      <c r="E383" s="11">
        <f t="shared" si="36"/>
        <v>3.7687593495150315E-2</v>
      </c>
      <c r="F383" s="11">
        <f t="shared" si="37"/>
        <v>0.21329902827247602</v>
      </c>
      <c r="G383" s="11">
        <f t="shared" si="38"/>
        <v>0.19690339643701299</v>
      </c>
      <c r="H383" s="11">
        <f t="shared" si="39"/>
        <v>0.19206441538150251</v>
      </c>
    </row>
    <row r="384" spans="1:8">
      <c r="A384" t="s">
        <v>88</v>
      </c>
      <c r="B384" s="1">
        <v>43887</v>
      </c>
      <c r="C384">
        <f t="shared" si="41"/>
        <v>0</v>
      </c>
      <c r="D384" s="11">
        <f t="shared" si="35"/>
        <v>0</v>
      </c>
      <c r="E384" s="11">
        <f t="shared" si="36"/>
        <v>0</v>
      </c>
      <c r="F384" s="11">
        <f t="shared" si="37"/>
        <v>0</v>
      </c>
      <c r="G384" s="11">
        <f t="shared" si="38"/>
        <v>0</v>
      </c>
      <c r="H384" s="11">
        <f t="shared" si="39"/>
        <v>0</v>
      </c>
    </row>
    <row r="385" spans="1:8">
      <c r="A385" t="s">
        <v>88</v>
      </c>
      <c r="B385" s="1">
        <v>43886</v>
      </c>
      <c r="C385">
        <f t="shared" si="41"/>
        <v>0</v>
      </c>
      <c r="D385" s="11">
        <f t="shared" si="35"/>
        <v>0</v>
      </c>
      <c r="E385" s="11">
        <f t="shared" si="36"/>
        <v>0</v>
      </c>
      <c r="F385" s="11">
        <f t="shared" si="37"/>
        <v>0</v>
      </c>
      <c r="G385" s="11">
        <f t="shared" si="38"/>
        <v>0</v>
      </c>
      <c r="H385" s="11">
        <f t="shared" si="39"/>
        <v>0</v>
      </c>
    </row>
    <row r="386" spans="1:8">
      <c r="A386" t="s">
        <v>88</v>
      </c>
      <c r="B386" s="1">
        <v>43885</v>
      </c>
      <c r="C386">
        <f t="shared" si="41"/>
        <v>0</v>
      </c>
      <c r="D386" s="11">
        <f t="shared" ref="D386:D449" si="42">SUMIFS(CasesHB,HB,"Wales",SpecDate,B386)*SUMIFS(Pop,Area,A386)</f>
        <v>0</v>
      </c>
      <c r="E386" s="11">
        <f t="shared" ref="E386:E449" si="43">SUMIFS(CasesHB,HB,"Wales",SpecDate,B386)*SUMIFS(AreaKm2,Area,A386)</f>
        <v>0</v>
      </c>
      <c r="F386" s="11">
        <f t="shared" ref="F386:F449" si="44">SUMIFS(CasesHB,HB,"Wales",SpecDate,B386)*SUMIFS(PopKm2,Area,A386)</f>
        <v>0</v>
      </c>
      <c r="G386" s="11">
        <f t="shared" ref="G386:G449" si="45">SUMIFS(CasesHB,HB,"Wales",SpecDate,B386)*SUMIFS(PopKm2SRT,Area,A386)</f>
        <v>0</v>
      </c>
      <c r="H386" s="11">
        <f t="shared" ref="H386:H449" si="46">SUMIFS(CasesHB,HB,"Wales",SpecDate,B386)*SUMIFS(PopSRTKm2,Area,A386)</f>
        <v>0</v>
      </c>
    </row>
    <row r="387" spans="1:8">
      <c r="A387" t="s">
        <v>88</v>
      </c>
      <c r="B387" s="1">
        <v>43884</v>
      </c>
      <c r="C387">
        <f t="shared" si="41"/>
        <v>0</v>
      </c>
      <c r="D387" s="11">
        <f t="shared" si="42"/>
        <v>0</v>
      </c>
      <c r="E387" s="11">
        <f t="shared" si="43"/>
        <v>0</v>
      </c>
      <c r="F387" s="11">
        <f t="shared" si="44"/>
        <v>0</v>
      </c>
      <c r="G387" s="11">
        <f t="shared" si="45"/>
        <v>0</v>
      </c>
      <c r="H387" s="11">
        <f t="shared" si="46"/>
        <v>0</v>
      </c>
    </row>
    <row r="388" spans="1:8">
      <c r="A388" t="s">
        <v>88</v>
      </c>
      <c r="B388" s="1">
        <v>43883</v>
      </c>
      <c r="C388">
        <f t="shared" si="41"/>
        <v>0</v>
      </c>
      <c r="D388" s="11">
        <f t="shared" si="42"/>
        <v>0</v>
      </c>
      <c r="E388" s="11">
        <f t="shared" si="43"/>
        <v>0</v>
      </c>
      <c r="F388" s="11">
        <f t="shared" si="44"/>
        <v>0</v>
      </c>
      <c r="G388" s="11">
        <f t="shared" si="45"/>
        <v>0</v>
      </c>
      <c r="H388" s="11">
        <f t="shared" si="46"/>
        <v>0</v>
      </c>
    </row>
    <row r="389" spans="1:8">
      <c r="A389" t="s">
        <v>88</v>
      </c>
      <c r="B389" s="1">
        <v>43882</v>
      </c>
      <c r="C389">
        <f t="shared" si="41"/>
        <v>0</v>
      </c>
      <c r="D389" s="11">
        <f t="shared" si="42"/>
        <v>0</v>
      </c>
      <c r="E389" s="11">
        <f t="shared" si="43"/>
        <v>0</v>
      </c>
      <c r="F389" s="11">
        <f t="shared" si="44"/>
        <v>0</v>
      </c>
      <c r="G389" s="11">
        <f t="shared" si="45"/>
        <v>0</v>
      </c>
      <c r="H389" s="11">
        <f t="shared" si="46"/>
        <v>0</v>
      </c>
    </row>
    <row r="390" spans="1:8">
      <c r="A390" t="s">
        <v>88</v>
      </c>
      <c r="B390" s="1">
        <v>43881</v>
      </c>
      <c r="C390">
        <f t="shared" si="41"/>
        <v>0</v>
      </c>
      <c r="D390" s="11">
        <f t="shared" si="42"/>
        <v>0</v>
      </c>
      <c r="E390" s="11">
        <f t="shared" si="43"/>
        <v>0</v>
      </c>
      <c r="F390" s="11">
        <f t="shared" si="44"/>
        <v>0</v>
      </c>
      <c r="G390" s="11">
        <f t="shared" si="45"/>
        <v>0</v>
      </c>
      <c r="H390" s="11">
        <f t="shared" si="46"/>
        <v>0</v>
      </c>
    </row>
    <row r="391" spans="1:8">
      <c r="A391" t="s">
        <v>88</v>
      </c>
      <c r="B391" s="1">
        <v>43880</v>
      </c>
      <c r="C391">
        <f t="shared" si="41"/>
        <v>0</v>
      </c>
      <c r="D391" s="11">
        <f t="shared" si="42"/>
        <v>0</v>
      </c>
      <c r="E391" s="11">
        <f t="shared" si="43"/>
        <v>0</v>
      </c>
      <c r="F391" s="11">
        <f t="shared" si="44"/>
        <v>0</v>
      </c>
      <c r="G391" s="11">
        <f t="shared" si="45"/>
        <v>0</v>
      </c>
      <c r="H391" s="11">
        <f t="shared" si="46"/>
        <v>0</v>
      </c>
    </row>
    <row r="392" spans="1:8">
      <c r="A392" t="s">
        <v>88</v>
      </c>
      <c r="B392" s="1">
        <v>43879</v>
      </c>
      <c r="C392">
        <f t="shared" si="41"/>
        <v>0</v>
      </c>
      <c r="D392" s="11">
        <f t="shared" si="42"/>
        <v>0</v>
      </c>
      <c r="E392" s="11">
        <f t="shared" si="43"/>
        <v>0</v>
      </c>
      <c r="F392" s="11">
        <f t="shared" si="44"/>
        <v>0</v>
      </c>
      <c r="G392" s="11">
        <f t="shared" si="45"/>
        <v>0</v>
      </c>
      <c r="H392" s="11">
        <f t="shared" si="46"/>
        <v>0</v>
      </c>
    </row>
    <row r="393" spans="1:8">
      <c r="A393" t="s">
        <v>88</v>
      </c>
      <c r="B393" s="1">
        <v>43878</v>
      </c>
      <c r="C393">
        <f t="shared" si="41"/>
        <v>0</v>
      </c>
      <c r="D393" s="11">
        <f t="shared" si="42"/>
        <v>0</v>
      </c>
      <c r="E393" s="11">
        <f t="shared" si="43"/>
        <v>0</v>
      </c>
      <c r="F393" s="11">
        <f t="shared" si="44"/>
        <v>0</v>
      </c>
      <c r="G393" s="11">
        <f t="shared" si="45"/>
        <v>0</v>
      </c>
      <c r="H393" s="11">
        <f t="shared" si="46"/>
        <v>0</v>
      </c>
    </row>
    <row r="394" spans="1:8">
      <c r="A394" t="s">
        <v>88</v>
      </c>
      <c r="B394" s="1">
        <v>43877</v>
      </c>
      <c r="C394">
        <f t="shared" si="41"/>
        <v>0</v>
      </c>
      <c r="D394" s="11">
        <f t="shared" si="42"/>
        <v>0</v>
      </c>
      <c r="E394" s="11">
        <f t="shared" si="43"/>
        <v>0</v>
      </c>
      <c r="F394" s="11">
        <f t="shared" si="44"/>
        <v>0</v>
      </c>
      <c r="G394" s="11">
        <f t="shared" si="45"/>
        <v>0</v>
      </c>
      <c r="H394" s="11">
        <f t="shared" si="46"/>
        <v>0</v>
      </c>
    </row>
    <row r="395" spans="1:8">
      <c r="A395" t="s">
        <v>88</v>
      </c>
      <c r="B395" s="1">
        <v>43876</v>
      </c>
      <c r="C395">
        <f t="shared" si="41"/>
        <v>0</v>
      </c>
      <c r="D395" s="11">
        <f t="shared" si="42"/>
        <v>0</v>
      </c>
      <c r="E395" s="11">
        <f t="shared" si="43"/>
        <v>0</v>
      </c>
      <c r="F395" s="11">
        <f t="shared" si="44"/>
        <v>0</v>
      </c>
      <c r="G395" s="11">
        <f t="shared" si="45"/>
        <v>0</v>
      </c>
      <c r="H395" s="11">
        <f t="shared" si="46"/>
        <v>0</v>
      </c>
    </row>
    <row r="396" spans="1:8">
      <c r="A396" t="s">
        <v>88</v>
      </c>
      <c r="B396" s="1">
        <v>43875</v>
      </c>
      <c r="C396">
        <f t="shared" si="41"/>
        <v>0</v>
      </c>
      <c r="D396" s="11">
        <f t="shared" si="42"/>
        <v>0</v>
      </c>
      <c r="E396" s="11">
        <f t="shared" si="43"/>
        <v>0</v>
      </c>
      <c r="F396" s="11">
        <f t="shared" si="44"/>
        <v>0</v>
      </c>
      <c r="G396" s="11">
        <f t="shared" si="45"/>
        <v>0</v>
      </c>
      <c r="H396" s="11">
        <f t="shared" si="46"/>
        <v>0</v>
      </c>
    </row>
    <row r="397" spans="1:8">
      <c r="A397" t="s">
        <v>88</v>
      </c>
      <c r="B397" s="1">
        <v>43874</v>
      </c>
      <c r="C397">
        <f t="shared" si="41"/>
        <v>0</v>
      </c>
      <c r="D397" s="11">
        <f t="shared" si="42"/>
        <v>0</v>
      </c>
      <c r="E397" s="11">
        <f t="shared" si="43"/>
        <v>0</v>
      </c>
      <c r="F397" s="11">
        <f t="shared" si="44"/>
        <v>0</v>
      </c>
      <c r="G397" s="11">
        <f t="shared" si="45"/>
        <v>0</v>
      </c>
      <c r="H397" s="11">
        <f t="shared" si="46"/>
        <v>0</v>
      </c>
    </row>
    <row r="398" spans="1:8">
      <c r="A398" t="s">
        <v>57</v>
      </c>
      <c r="B398" s="1">
        <v>43972</v>
      </c>
      <c r="C398">
        <f t="shared" ref="C398:C429" si="47">SUMIFS(Cases,LA,"Carmarthenshire",SpecDate,B398)+SUMIFS(Cases,LA,"Ceredigion",SpecDate,B398)+SUMIFS(Cases,LA,"Pembrokeshire",SpecDate,B398)</f>
        <v>986</v>
      </c>
      <c r="D398" s="11">
        <f t="shared" si="42"/>
        <v>1568.7202519846071</v>
      </c>
      <c r="E398" s="11">
        <f t="shared" si="43"/>
        <v>3546.6440669787194</v>
      </c>
      <c r="F398" s="11">
        <f t="shared" si="44"/>
        <v>319.11852725202232</v>
      </c>
      <c r="G398" s="11">
        <f t="shared" si="45"/>
        <v>860.69093906182661</v>
      </c>
      <c r="H398" s="11">
        <f t="shared" si="46"/>
        <v>780.02262133414513</v>
      </c>
    </row>
    <row r="399" spans="1:8">
      <c r="A399" t="s">
        <v>57</v>
      </c>
      <c r="B399" s="1">
        <v>43971</v>
      </c>
      <c r="C399">
        <f t="shared" si="47"/>
        <v>986</v>
      </c>
      <c r="D399" s="11">
        <f t="shared" si="42"/>
        <v>1568.7202519846071</v>
      </c>
      <c r="E399" s="11">
        <f t="shared" si="43"/>
        <v>3546.6440669787194</v>
      </c>
      <c r="F399" s="11">
        <f t="shared" si="44"/>
        <v>319.11852725202232</v>
      </c>
      <c r="G399" s="11">
        <f t="shared" si="45"/>
        <v>860.69093906182661</v>
      </c>
      <c r="H399" s="11">
        <f t="shared" si="46"/>
        <v>780.02262133414513</v>
      </c>
    </row>
    <row r="400" spans="1:8">
      <c r="A400" t="s">
        <v>57</v>
      </c>
      <c r="B400" s="1">
        <v>43970</v>
      </c>
      <c r="C400">
        <f t="shared" si="47"/>
        <v>986</v>
      </c>
      <c r="D400" s="11">
        <f t="shared" si="42"/>
        <v>1568.3517482843524</v>
      </c>
      <c r="E400" s="11">
        <f t="shared" si="43"/>
        <v>3545.8109347102254</v>
      </c>
      <c r="F400" s="11">
        <f t="shared" si="44"/>
        <v>319.04356400859922</v>
      </c>
      <c r="G400" s="11">
        <f t="shared" si="45"/>
        <v>860.48875655323798</v>
      </c>
      <c r="H400" s="11">
        <f t="shared" si="46"/>
        <v>779.83938839514246</v>
      </c>
    </row>
    <row r="401" spans="1:8">
      <c r="A401" t="s">
        <v>57</v>
      </c>
      <c r="B401" s="1">
        <v>43969</v>
      </c>
      <c r="C401">
        <f t="shared" si="47"/>
        <v>981</v>
      </c>
      <c r="D401" s="11">
        <f t="shared" si="42"/>
        <v>1559.7533286117407</v>
      </c>
      <c r="E401" s="11">
        <f t="shared" si="43"/>
        <v>3526.3711817786998</v>
      </c>
      <c r="F401" s="11">
        <f t="shared" si="44"/>
        <v>317.29442166206087</v>
      </c>
      <c r="G401" s="11">
        <f t="shared" si="45"/>
        <v>855.77116468616975</v>
      </c>
      <c r="H401" s="11">
        <f t="shared" si="46"/>
        <v>775.56395315174814</v>
      </c>
    </row>
    <row r="402" spans="1:8">
      <c r="A402" t="s">
        <v>57</v>
      </c>
      <c r="B402" s="1">
        <v>43968</v>
      </c>
      <c r="C402">
        <f t="shared" si="47"/>
        <v>971</v>
      </c>
      <c r="D402" s="11">
        <f t="shared" si="42"/>
        <v>1541.4509781657532</v>
      </c>
      <c r="E402" s="11">
        <f t="shared" si="43"/>
        <v>3484.9922791101671</v>
      </c>
      <c r="F402" s="11">
        <f t="shared" si="44"/>
        <v>313.57124723871493</v>
      </c>
      <c r="G402" s="11">
        <f t="shared" si="45"/>
        <v>845.72943342626741</v>
      </c>
      <c r="H402" s="11">
        <f t="shared" si="46"/>
        <v>766.46338384795138</v>
      </c>
    </row>
    <row r="403" spans="1:8">
      <c r="A403" t="s">
        <v>57</v>
      </c>
      <c r="B403" s="1">
        <v>43967</v>
      </c>
      <c r="C403">
        <f t="shared" si="47"/>
        <v>965</v>
      </c>
      <c r="D403" s="11">
        <f t="shared" si="42"/>
        <v>1527.8163412563263</v>
      </c>
      <c r="E403" s="11">
        <f t="shared" si="43"/>
        <v>3454.1663851758913</v>
      </c>
      <c r="F403" s="11">
        <f t="shared" si="44"/>
        <v>310.79760723206118</v>
      </c>
      <c r="G403" s="11">
        <f t="shared" si="45"/>
        <v>838.24868060848792</v>
      </c>
      <c r="H403" s="11">
        <f t="shared" si="46"/>
        <v>759.6837651048545</v>
      </c>
    </row>
    <row r="404" spans="1:8">
      <c r="A404" t="s">
        <v>57</v>
      </c>
      <c r="B404" s="1">
        <v>43966</v>
      </c>
      <c r="C404">
        <f t="shared" si="47"/>
        <v>955</v>
      </c>
      <c r="D404" s="11">
        <f t="shared" si="42"/>
        <v>1508.6541488430778</v>
      </c>
      <c r="E404" s="11">
        <f t="shared" si="43"/>
        <v>3410.8435072142065</v>
      </c>
      <c r="F404" s="11">
        <f t="shared" si="44"/>
        <v>306.8995185740614</v>
      </c>
      <c r="G404" s="11">
        <f t="shared" si="45"/>
        <v>827.73519016187879</v>
      </c>
      <c r="H404" s="11">
        <f t="shared" si="46"/>
        <v>750.15565227671834</v>
      </c>
    </row>
    <row r="405" spans="1:8">
      <c r="A405" t="s">
        <v>57</v>
      </c>
      <c r="B405" s="1">
        <v>43965</v>
      </c>
      <c r="C405">
        <f t="shared" si="47"/>
        <v>940</v>
      </c>
      <c r="D405" s="11">
        <f t="shared" si="42"/>
        <v>1487.403768795052</v>
      </c>
      <c r="E405" s="11">
        <f t="shared" si="43"/>
        <v>3362.7995463977222</v>
      </c>
      <c r="F405" s="11">
        <f t="shared" si="44"/>
        <v>302.57663820333084</v>
      </c>
      <c r="G405" s="11">
        <f t="shared" si="45"/>
        <v>816.07599883326736</v>
      </c>
      <c r="H405" s="11">
        <f t="shared" si="46"/>
        <v>739.58921946090072</v>
      </c>
    </row>
    <row r="406" spans="1:8">
      <c r="A406" t="s">
        <v>57</v>
      </c>
      <c r="B406" s="1">
        <v>43964</v>
      </c>
      <c r="C406">
        <f t="shared" si="47"/>
        <v>926</v>
      </c>
      <c r="D406" s="11">
        <f t="shared" si="42"/>
        <v>1472.6636207848605</v>
      </c>
      <c r="E406" s="11">
        <f t="shared" si="43"/>
        <v>3329.4742556579645</v>
      </c>
      <c r="F406" s="11">
        <f t="shared" si="44"/>
        <v>299.57810846640791</v>
      </c>
      <c r="G406" s="11">
        <f t="shared" si="45"/>
        <v>807.98869848972197</v>
      </c>
      <c r="H406" s="11">
        <f t="shared" si="46"/>
        <v>732.25990190079597</v>
      </c>
    </row>
    <row r="407" spans="1:8">
      <c r="A407" t="s">
        <v>57</v>
      </c>
      <c r="B407" s="1">
        <v>43963</v>
      </c>
      <c r="C407">
        <f t="shared" si="47"/>
        <v>909</v>
      </c>
      <c r="D407" s="11">
        <f t="shared" si="42"/>
        <v>1455.7124505731406</v>
      </c>
      <c r="E407" s="11">
        <f t="shared" si="43"/>
        <v>3291.150171307243</v>
      </c>
      <c r="F407" s="11">
        <f t="shared" si="44"/>
        <v>296.12979926894656</v>
      </c>
      <c r="G407" s="11">
        <f t="shared" si="45"/>
        <v>798.68830309464465</v>
      </c>
      <c r="H407" s="11">
        <f t="shared" si="46"/>
        <v>723.83118670667557</v>
      </c>
    </row>
    <row r="408" spans="1:8">
      <c r="A408" t="s">
        <v>57</v>
      </c>
      <c r="B408" s="1">
        <v>43962</v>
      </c>
      <c r="C408">
        <f t="shared" si="47"/>
        <v>877</v>
      </c>
      <c r="D408" s="11">
        <f t="shared" si="42"/>
        <v>1438.8841149281723</v>
      </c>
      <c r="E408" s="11">
        <f t="shared" si="43"/>
        <v>3253.1037977126862</v>
      </c>
      <c r="F408" s="11">
        <f t="shared" si="44"/>
        <v>292.7064778192929</v>
      </c>
      <c r="G408" s="11">
        <f t="shared" si="45"/>
        <v>789.45530186909684</v>
      </c>
      <c r="H408" s="11">
        <f t="shared" si="46"/>
        <v>715.46354915888935</v>
      </c>
    </row>
    <row r="409" spans="1:8">
      <c r="A409" t="s">
        <v>57</v>
      </c>
      <c r="B409" s="1">
        <v>43961</v>
      </c>
      <c r="C409">
        <f t="shared" si="47"/>
        <v>866</v>
      </c>
      <c r="D409" s="11">
        <f t="shared" si="42"/>
        <v>1418.0022385804014</v>
      </c>
      <c r="E409" s="11">
        <f t="shared" si="43"/>
        <v>3205.8929691646963</v>
      </c>
      <c r="F409" s="11">
        <f t="shared" si="44"/>
        <v>288.45856069198538</v>
      </c>
      <c r="G409" s="11">
        <f t="shared" si="45"/>
        <v>777.99829304907416</v>
      </c>
      <c r="H409" s="11">
        <f t="shared" si="46"/>
        <v>705.08034928207428</v>
      </c>
    </row>
    <row r="410" spans="1:8">
      <c r="A410" t="s">
        <v>57</v>
      </c>
      <c r="B410" s="1">
        <v>43960</v>
      </c>
      <c r="C410">
        <f t="shared" si="47"/>
        <v>858</v>
      </c>
      <c r="D410" s="11">
        <f t="shared" si="42"/>
        <v>1405.8416164719936</v>
      </c>
      <c r="E410" s="11">
        <f t="shared" si="43"/>
        <v>3178.3996043043958</v>
      </c>
      <c r="F410" s="11">
        <f t="shared" si="44"/>
        <v>285.98477365902397</v>
      </c>
      <c r="G410" s="11">
        <f t="shared" si="45"/>
        <v>771.3262702656491</v>
      </c>
      <c r="H410" s="11">
        <f t="shared" si="46"/>
        <v>699.03366229498795</v>
      </c>
    </row>
    <row r="411" spans="1:8">
      <c r="A411" t="s">
        <v>57</v>
      </c>
      <c r="B411" s="1">
        <v>43959</v>
      </c>
      <c r="C411">
        <f t="shared" si="47"/>
        <v>851</v>
      </c>
      <c r="D411" s="11">
        <f t="shared" si="42"/>
        <v>1390.6101301947958</v>
      </c>
      <c r="E411" s="11">
        <f t="shared" si="43"/>
        <v>3143.9634705399794</v>
      </c>
      <c r="F411" s="11">
        <f t="shared" si="44"/>
        <v>282.8862929308703</v>
      </c>
      <c r="G411" s="11">
        <f t="shared" si="45"/>
        <v>762.96939324398545</v>
      </c>
      <c r="H411" s="11">
        <f t="shared" si="46"/>
        <v>691.46003414954635</v>
      </c>
    </row>
    <row r="412" spans="1:8">
      <c r="A412" t="s">
        <v>57</v>
      </c>
      <c r="B412" s="1">
        <v>43958</v>
      </c>
      <c r="C412">
        <f t="shared" si="47"/>
        <v>842</v>
      </c>
      <c r="D412" s="11">
        <f t="shared" si="42"/>
        <v>1378.3266735196364</v>
      </c>
      <c r="E412" s="11">
        <f t="shared" si="43"/>
        <v>3116.1923949235147</v>
      </c>
      <c r="F412" s="11">
        <f t="shared" si="44"/>
        <v>280.38751815010119</v>
      </c>
      <c r="G412" s="11">
        <f t="shared" si="45"/>
        <v>756.22997629103088</v>
      </c>
      <c r="H412" s="11">
        <f t="shared" si="46"/>
        <v>685.35226951612583</v>
      </c>
    </row>
    <row r="413" spans="1:8">
      <c r="A413" t="s">
        <v>57</v>
      </c>
      <c r="B413" s="1">
        <v>43957</v>
      </c>
      <c r="C413">
        <f t="shared" si="47"/>
        <v>824</v>
      </c>
      <c r="D413" s="11">
        <f t="shared" si="42"/>
        <v>1358.0589700056235</v>
      </c>
      <c r="E413" s="11">
        <f t="shared" si="43"/>
        <v>3070.3701201563481</v>
      </c>
      <c r="F413" s="11">
        <f t="shared" si="44"/>
        <v>276.26453976183217</v>
      </c>
      <c r="G413" s="11">
        <f t="shared" si="45"/>
        <v>745.10993831865596</v>
      </c>
      <c r="H413" s="11">
        <f t="shared" si="46"/>
        <v>675.27445787098179</v>
      </c>
    </row>
    <row r="414" spans="1:8">
      <c r="A414" t="s">
        <v>57</v>
      </c>
      <c r="B414" s="1">
        <v>43956</v>
      </c>
      <c r="C414">
        <f t="shared" si="47"/>
        <v>795</v>
      </c>
      <c r="D414" s="11">
        <f t="shared" si="42"/>
        <v>1337.7912664916105</v>
      </c>
      <c r="E414" s="11">
        <f t="shared" si="43"/>
        <v>3024.547845389181</v>
      </c>
      <c r="F414" s="11">
        <f t="shared" si="44"/>
        <v>272.14156137356315</v>
      </c>
      <c r="G414" s="11">
        <f t="shared" si="45"/>
        <v>733.98990034628093</v>
      </c>
      <c r="H414" s="11">
        <f t="shared" si="46"/>
        <v>665.19664622583775</v>
      </c>
    </row>
    <row r="415" spans="1:8">
      <c r="A415" t="s">
        <v>57</v>
      </c>
      <c r="B415" s="1">
        <v>43955</v>
      </c>
      <c r="C415">
        <f t="shared" si="47"/>
        <v>781</v>
      </c>
      <c r="D415" s="11">
        <f t="shared" si="42"/>
        <v>1318.2605703781069</v>
      </c>
      <c r="E415" s="11">
        <f t="shared" si="43"/>
        <v>2980.3918351590019</v>
      </c>
      <c r="F415" s="11">
        <f t="shared" si="44"/>
        <v>268.16850947214027</v>
      </c>
      <c r="G415" s="11">
        <f t="shared" si="45"/>
        <v>723.27422739108317</v>
      </c>
      <c r="H415" s="11">
        <f t="shared" si="46"/>
        <v>655.48530045869904</v>
      </c>
    </row>
    <row r="416" spans="1:8">
      <c r="A416" t="s">
        <v>57</v>
      </c>
      <c r="B416" s="1">
        <v>43954</v>
      </c>
      <c r="C416">
        <f t="shared" si="47"/>
        <v>772</v>
      </c>
      <c r="D416" s="11">
        <f t="shared" si="42"/>
        <v>1302.537745833903</v>
      </c>
      <c r="E416" s="11">
        <f t="shared" si="43"/>
        <v>2944.8448583699269</v>
      </c>
      <c r="F416" s="11">
        <f t="shared" si="44"/>
        <v>264.9700777527558</v>
      </c>
      <c r="G416" s="11">
        <f t="shared" si="45"/>
        <v>714.64777369130127</v>
      </c>
      <c r="H416" s="11">
        <f t="shared" si="46"/>
        <v>647.66736172792071</v>
      </c>
    </row>
    <row r="417" spans="1:8">
      <c r="A417" t="s">
        <v>57</v>
      </c>
      <c r="B417" s="1">
        <v>43953</v>
      </c>
      <c r="C417">
        <f t="shared" si="47"/>
        <v>771</v>
      </c>
      <c r="D417" s="11">
        <f t="shared" si="42"/>
        <v>1290.9912965592532</v>
      </c>
      <c r="E417" s="11">
        <f t="shared" si="43"/>
        <v>2918.7400472904501</v>
      </c>
      <c r="F417" s="11">
        <f t="shared" si="44"/>
        <v>262.62122945883289</v>
      </c>
      <c r="G417" s="11">
        <f t="shared" si="45"/>
        <v>708.31272175552397</v>
      </c>
      <c r="H417" s="11">
        <f t="shared" si="46"/>
        <v>641.92606297250529</v>
      </c>
    </row>
    <row r="418" spans="1:8">
      <c r="A418" t="s">
        <v>57</v>
      </c>
      <c r="B418" s="1">
        <v>43952</v>
      </c>
      <c r="C418">
        <f t="shared" si="47"/>
        <v>770</v>
      </c>
      <c r="D418" s="11">
        <f t="shared" si="42"/>
        <v>1270.477923911737</v>
      </c>
      <c r="E418" s="11">
        <f t="shared" si="43"/>
        <v>2872.3623510109537</v>
      </c>
      <c r="F418" s="11">
        <f t="shared" si="44"/>
        <v>258.44827557494847</v>
      </c>
      <c r="G418" s="11">
        <f t="shared" si="45"/>
        <v>697.05789544408992</v>
      </c>
      <c r="H418" s="11">
        <f t="shared" si="46"/>
        <v>631.72609603469289</v>
      </c>
    </row>
    <row r="419" spans="1:8">
      <c r="A419" t="s">
        <v>57</v>
      </c>
      <c r="B419" s="1">
        <v>43951</v>
      </c>
      <c r="C419">
        <f t="shared" si="47"/>
        <v>759</v>
      </c>
      <c r="D419" s="11">
        <f t="shared" si="42"/>
        <v>1251.070062364985</v>
      </c>
      <c r="E419" s="11">
        <f t="shared" si="43"/>
        <v>2828.4840515369397</v>
      </c>
      <c r="F419" s="11">
        <f t="shared" si="44"/>
        <v>254.50021142133329</v>
      </c>
      <c r="G419" s="11">
        <f t="shared" si="45"/>
        <v>686.40961665842167</v>
      </c>
      <c r="H419" s="11">
        <f t="shared" si="46"/>
        <v>622.07582791388836</v>
      </c>
    </row>
    <row r="420" spans="1:8">
      <c r="A420" t="s">
        <v>57</v>
      </c>
      <c r="B420" s="1">
        <v>43950</v>
      </c>
      <c r="C420">
        <f t="shared" si="47"/>
        <v>746</v>
      </c>
      <c r="D420" s="11">
        <f t="shared" si="42"/>
        <v>1227.485825548679</v>
      </c>
      <c r="E420" s="11">
        <f t="shared" si="43"/>
        <v>2775.163586353327</v>
      </c>
      <c r="F420" s="11">
        <f t="shared" si="44"/>
        <v>249.70256384225661</v>
      </c>
      <c r="G420" s="11">
        <f t="shared" si="45"/>
        <v>673.46993610874893</v>
      </c>
      <c r="H420" s="11">
        <f t="shared" si="46"/>
        <v>610.3489198177208</v>
      </c>
    </row>
    <row r="421" spans="1:8">
      <c r="A421" t="s">
        <v>57</v>
      </c>
      <c r="B421" s="1">
        <v>43949</v>
      </c>
      <c r="C421">
        <f t="shared" si="47"/>
        <v>727</v>
      </c>
      <c r="D421" s="11">
        <f t="shared" si="42"/>
        <v>1207.4637911681691</v>
      </c>
      <c r="E421" s="11">
        <f t="shared" si="43"/>
        <v>2729.8967330984897</v>
      </c>
      <c r="F421" s="11">
        <f t="shared" si="44"/>
        <v>245.62956094960296</v>
      </c>
      <c r="G421" s="11">
        <f t="shared" si="45"/>
        <v>662.48468647543302</v>
      </c>
      <c r="H421" s="11">
        <f t="shared" si="46"/>
        <v>600.39326346524524</v>
      </c>
    </row>
    <row r="422" spans="1:8">
      <c r="A422" t="s">
        <v>57</v>
      </c>
      <c r="B422" s="1">
        <v>43948</v>
      </c>
      <c r="C422">
        <f t="shared" si="47"/>
        <v>720</v>
      </c>
      <c r="D422" s="11">
        <f t="shared" si="42"/>
        <v>1189.5299444224365</v>
      </c>
      <c r="E422" s="11">
        <f t="shared" si="43"/>
        <v>2689.350962698451</v>
      </c>
      <c r="F422" s="11">
        <f t="shared" si="44"/>
        <v>241.98134976968007</v>
      </c>
      <c r="G422" s="11">
        <f t="shared" si="45"/>
        <v>652.64513772411942</v>
      </c>
      <c r="H422" s="11">
        <f t="shared" si="46"/>
        <v>591.47592710045114</v>
      </c>
    </row>
    <row r="423" spans="1:8">
      <c r="A423" t="s">
        <v>57</v>
      </c>
      <c r="B423" s="1">
        <v>43947</v>
      </c>
      <c r="C423">
        <f t="shared" si="47"/>
        <v>702</v>
      </c>
      <c r="D423" s="11">
        <f t="shared" si="42"/>
        <v>1169.385075475175</v>
      </c>
      <c r="E423" s="11">
        <f t="shared" si="43"/>
        <v>2643.8063986874486</v>
      </c>
      <c r="F423" s="11">
        <f t="shared" si="44"/>
        <v>237.88335912921875</v>
      </c>
      <c r="G423" s="11">
        <f t="shared" si="45"/>
        <v>641.5924939212739</v>
      </c>
      <c r="H423" s="11">
        <f t="shared" si="46"/>
        <v>581.45919310164129</v>
      </c>
    </row>
    <row r="424" spans="1:8">
      <c r="A424" t="s">
        <v>57</v>
      </c>
      <c r="B424" s="1">
        <v>43946</v>
      </c>
      <c r="C424">
        <f t="shared" si="47"/>
        <v>691</v>
      </c>
      <c r="D424" s="11">
        <f t="shared" si="42"/>
        <v>1154.7677620317354</v>
      </c>
      <c r="E424" s="11">
        <f t="shared" si="43"/>
        <v>2610.7588187038555</v>
      </c>
      <c r="F424" s="11">
        <f t="shared" si="44"/>
        <v>234.90981714010351</v>
      </c>
      <c r="G424" s="11">
        <f t="shared" si="45"/>
        <v>633.57258774725801</v>
      </c>
      <c r="H424" s="11">
        <f t="shared" si="46"/>
        <v>574.19095318787083</v>
      </c>
    </row>
    <row r="425" spans="1:8">
      <c r="A425" t="s">
        <v>57</v>
      </c>
      <c r="B425" s="1">
        <v>43945</v>
      </c>
      <c r="C425">
        <f t="shared" si="47"/>
        <v>682</v>
      </c>
      <c r="D425" s="11">
        <f t="shared" si="42"/>
        <v>1138.1850955202701</v>
      </c>
      <c r="E425" s="11">
        <f t="shared" si="43"/>
        <v>2573.2678666216279</v>
      </c>
      <c r="F425" s="11">
        <f t="shared" si="44"/>
        <v>231.5364711860652</v>
      </c>
      <c r="G425" s="11">
        <f t="shared" si="45"/>
        <v>624.47437486076933</v>
      </c>
      <c r="H425" s="11">
        <f t="shared" si="46"/>
        <v>565.94547093275298</v>
      </c>
    </row>
    <row r="426" spans="1:8">
      <c r="A426" t="s">
        <v>57</v>
      </c>
      <c r="B426" s="1">
        <v>43944</v>
      </c>
      <c r="C426">
        <f t="shared" si="47"/>
        <v>672</v>
      </c>
      <c r="D426" s="11">
        <f t="shared" si="42"/>
        <v>1112.7583402026901</v>
      </c>
      <c r="E426" s="11">
        <f t="shared" si="43"/>
        <v>2515.781740095546</v>
      </c>
      <c r="F426" s="11">
        <f t="shared" si="44"/>
        <v>226.36400738987317</v>
      </c>
      <c r="G426" s="11">
        <f t="shared" si="45"/>
        <v>610.52378176815341</v>
      </c>
      <c r="H426" s="11">
        <f t="shared" si="46"/>
        <v>553.30239814157233</v>
      </c>
    </row>
    <row r="427" spans="1:8">
      <c r="A427" t="s">
        <v>57</v>
      </c>
      <c r="B427" s="1">
        <v>43943</v>
      </c>
      <c r="C427">
        <f t="shared" si="47"/>
        <v>657</v>
      </c>
      <c r="D427" s="11">
        <f t="shared" si="42"/>
        <v>1088.4370959858745</v>
      </c>
      <c r="E427" s="11">
        <f t="shared" si="43"/>
        <v>2460.7950103749458</v>
      </c>
      <c r="F427" s="11">
        <f t="shared" si="44"/>
        <v>221.41643332395034</v>
      </c>
      <c r="G427" s="11">
        <f t="shared" si="45"/>
        <v>597.1797362013034</v>
      </c>
      <c r="H427" s="11">
        <f t="shared" si="46"/>
        <v>541.20902416739955</v>
      </c>
    </row>
    <row r="428" spans="1:8">
      <c r="A428" t="s">
        <v>57</v>
      </c>
      <c r="B428" s="1">
        <v>43942</v>
      </c>
      <c r="C428">
        <f t="shared" si="47"/>
        <v>642</v>
      </c>
      <c r="D428" s="11">
        <f t="shared" si="42"/>
        <v>1057.6056197312246</v>
      </c>
      <c r="E428" s="11">
        <f t="shared" si="43"/>
        <v>2391.0896105776192</v>
      </c>
      <c r="F428" s="11">
        <f t="shared" si="44"/>
        <v>215.1445086242199</v>
      </c>
      <c r="G428" s="11">
        <f t="shared" si="45"/>
        <v>580.26379964938747</v>
      </c>
      <c r="H428" s="11">
        <f t="shared" si="46"/>
        <v>525.8785349375139</v>
      </c>
    </row>
    <row r="429" spans="1:8">
      <c r="A429" t="s">
        <v>57</v>
      </c>
      <c r="B429" s="1">
        <v>43941</v>
      </c>
      <c r="C429">
        <f t="shared" si="47"/>
        <v>628</v>
      </c>
      <c r="D429" s="11">
        <f t="shared" si="42"/>
        <v>1026.5284743430711</v>
      </c>
      <c r="E429" s="11">
        <f t="shared" si="43"/>
        <v>2320.8287892679632</v>
      </c>
      <c r="F429" s="11">
        <f t="shared" si="44"/>
        <v>208.82260842887405</v>
      </c>
      <c r="G429" s="11">
        <f t="shared" si="45"/>
        <v>563.2130747584124</v>
      </c>
      <c r="H429" s="11">
        <f t="shared" si="46"/>
        <v>510.42589041495972</v>
      </c>
    </row>
    <row r="430" spans="1:8">
      <c r="A430" t="s">
        <v>57</v>
      </c>
      <c r="B430" s="1">
        <v>43940</v>
      </c>
      <c r="C430">
        <f t="shared" ref="C430:C461" si="48">SUMIFS(Cases,LA,"Carmarthenshire",SpecDate,B430)+SUMIFS(Cases,LA,"Ceredigion",SpecDate,B430)+SUMIFS(Cases,LA,"Pembrokeshire",SpecDate,B430)</f>
        <v>608</v>
      </c>
      <c r="D430" s="11">
        <f t="shared" si="42"/>
        <v>992.74896848638286</v>
      </c>
      <c r="E430" s="11">
        <f t="shared" si="43"/>
        <v>2244.4583313226849</v>
      </c>
      <c r="F430" s="11">
        <f t="shared" si="44"/>
        <v>201.95097778175901</v>
      </c>
      <c r="G430" s="11">
        <f t="shared" si="45"/>
        <v>544.67967813778739</v>
      </c>
      <c r="H430" s="11">
        <f t="shared" si="46"/>
        <v>493.62953767305311</v>
      </c>
    </row>
    <row r="431" spans="1:8">
      <c r="A431" t="s">
        <v>57</v>
      </c>
      <c r="B431" s="1">
        <v>43939</v>
      </c>
      <c r="C431">
        <f t="shared" si="48"/>
        <v>589</v>
      </c>
      <c r="D431" s="11">
        <f t="shared" si="42"/>
        <v>970.8844156045991</v>
      </c>
      <c r="E431" s="11">
        <f t="shared" si="43"/>
        <v>2195.0258167253774</v>
      </c>
      <c r="F431" s="11">
        <f t="shared" si="44"/>
        <v>197.50315867199001</v>
      </c>
      <c r="G431" s="11">
        <f t="shared" si="45"/>
        <v>532.6835159615282</v>
      </c>
      <c r="H431" s="11">
        <f t="shared" si="46"/>
        <v>482.7577166255644</v>
      </c>
    </row>
    <row r="432" spans="1:8">
      <c r="A432" t="s">
        <v>57</v>
      </c>
      <c r="B432" s="1">
        <v>43938</v>
      </c>
      <c r="C432">
        <f t="shared" si="48"/>
        <v>576</v>
      </c>
      <c r="D432" s="11">
        <f t="shared" si="42"/>
        <v>941.03561588396178</v>
      </c>
      <c r="E432" s="11">
        <f t="shared" si="43"/>
        <v>2127.5421029773679</v>
      </c>
      <c r="F432" s="11">
        <f t="shared" si="44"/>
        <v>191.43113595472107</v>
      </c>
      <c r="G432" s="11">
        <f t="shared" si="45"/>
        <v>516.30673276584866</v>
      </c>
      <c r="H432" s="11">
        <f t="shared" si="46"/>
        <v>467.91584856635234</v>
      </c>
    </row>
    <row r="433" spans="1:8">
      <c r="A433" t="s">
        <v>57</v>
      </c>
      <c r="B433" s="1">
        <v>43937</v>
      </c>
      <c r="C433">
        <f t="shared" si="48"/>
        <v>539</v>
      </c>
      <c r="D433" s="11">
        <f t="shared" si="42"/>
        <v>901.48288538994848</v>
      </c>
      <c r="E433" s="11">
        <f t="shared" si="43"/>
        <v>2038.1192394923514</v>
      </c>
      <c r="F433" s="11">
        <f t="shared" si="44"/>
        <v>183.38508116064457</v>
      </c>
      <c r="G433" s="11">
        <f t="shared" si="45"/>
        <v>494.605810177335</v>
      </c>
      <c r="H433" s="11">
        <f t="shared" si="46"/>
        <v>448.24884644673801</v>
      </c>
    </row>
    <row r="434" spans="1:8">
      <c r="A434" t="s">
        <v>57</v>
      </c>
      <c r="B434" s="1">
        <v>43936</v>
      </c>
      <c r="C434">
        <f t="shared" si="48"/>
        <v>514</v>
      </c>
      <c r="D434" s="11">
        <f t="shared" si="42"/>
        <v>857.38527592612627</v>
      </c>
      <c r="E434" s="11">
        <f t="shared" si="43"/>
        <v>1938.4210780292428</v>
      </c>
      <c r="F434" s="11">
        <f t="shared" si="44"/>
        <v>174.41447969768348</v>
      </c>
      <c r="G434" s="11">
        <f t="shared" si="45"/>
        <v>470.41130331622816</v>
      </c>
      <c r="H434" s="11">
        <f t="shared" si="46"/>
        <v>426.32197141275805</v>
      </c>
    </row>
    <row r="435" spans="1:8">
      <c r="A435" t="s">
        <v>57</v>
      </c>
      <c r="B435" s="1">
        <v>43935</v>
      </c>
      <c r="C435">
        <f t="shared" si="48"/>
        <v>488</v>
      </c>
      <c r="D435" s="11">
        <f t="shared" si="42"/>
        <v>813.77900472931037</v>
      </c>
      <c r="E435" s="11">
        <f t="shared" si="43"/>
        <v>1839.8337595907929</v>
      </c>
      <c r="F435" s="11">
        <f t="shared" si="44"/>
        <v>165.54382922595317</v>
      </c>
      <c r="G435" s="11">
        <f t="shared" si="45"/>
        <v>446.48637313323945</v>
      </c>
      <c r="H435" s="11">
        <f t="shared" si="46"/>
        <v>404.63940696411493</v>
      </c>
    </row>
    <row r="436" spans="1:8">
      <c r="A436" t="s">
        <v>57</v>
      </c>
      <c r="B436" s="1">
        <v>43934</v>
      </c>
      <c r="C436">
        <f t="shared" si="48"/>
        <v>470</v>
      </c>
      <c r="D436" s="11">
        <f t="shared" si="42"/>
        <v>775.70028903631624</v>
      </c>
      <c r="E436" s="11">
        <f t="shared" si="43"/>
        <v>1753.743425179752</v>
      </c>
      <c r="F436" s="11">
        <f t="shared" si="44"/>
        <v>157.79762740556893</v>
      </c>
      <c r="G436" s="11">
        <f t="shared" si="45"/>
        <v>425.59418057908033</v>
      </c>
      <c r="H436" s="11">
        <f t="shared" si="46"/>
        <v>385.70533660051103</v>
      </c>
    </row>
    <row r="437" spans="1:8">
      <c r="A437" t="s">
        <v>57</v>
      </c>
      <c r="B437" s="1">
        <v>43933</v>
      </c>
      <c r="C437">
        <f t="shared" si="48"/>
        <v>448</v>
      </c>
      <c r="D437" s="11">
        <f t="shared" si="42"/>
        <v>742.90345971364059</v>
      </c>
      <c r="E437" s="11">
        <f t="shared" si="43"/>
        <v>1679.5946532837909</v>
      </c>
      <c r="F437" s="11">
        <f t="shared" si="44"/>
        <v>151.12589874091543</v>
      </c>
      <c r="G437" s="11">
        <f t="shared" si="45"/>
        <v>407.59993731469166</v>
      </c>
      <c r="H437" s="11">
        <f t="shared" si="46"/>
        <v>369.39760502927805</v>
      </c>
    </row>
    <row r="438" spans="1:8">
      <c r="A438" t="s">
        <v>57</v>
      </c>
      <c r="B438" s="1">
        <v>43932</v>
      </c>
      <c r="C438">
        <f t="shared" si="48"/>
        <v>434</v>
      </c>
      <c r="D438" s="11">
        <f t="shared" si="42"/>
        <v>713.05465999300327</v>
      </c>
      <c r="E438" s="11">
        <f t="shared" si="43"/>
        <v>1612.1109395357814</v>
      </c>
      <c r="F438" s="11">
        <f t="shared" si="44"/>
        <v>145.0538760236465</v>
      </c>
      <c r="G438" s="11">
        <f t="shared" si="45"/>
        <v>391.22315411901207</v>
      </c>
      <c r="H438" s="11">
        <f t="shared" si="46"/>
        <v>354.55573697006599</v>
      </c>
    </row>
    <row r="439" spans="1:8">
      <c r="A439" t="s">
        <v>57</v>
      </c>
      <c r="B439" s="1">
        <v>43931</v>
      </c>
      <c r="C439">
        <f t="shared" si="48"/>
        <v>406</v>
      </c>
      <c r="D439" s="11">
        <f t="shared" si="42"/>
        <v>683.08302570561432</v>
      </c>
      <c r="E439" s="11">
        <f t="shared" si="43"/>
        <v>1544.3495150316073</v>
      </c>
      <c r="F439" s="11">
        <f t="shared" si="44"/>
        <v>138.95686555856989</v>
      </c>
      <c r="G439" s="11">
        <f t="shared" si="45"/>
        <v>374.77897675380297</v>
      </c>
      <c r="H439" s="11">
        <f t="shared" si="46"/>
        <v>339.65279126451969</v>
      </c>
    </row>
    <row r="440" spans="1:8">
      <c r="A440" t="s">
        <v>57</v>
      </c>
      <c r="B440" s="1">
        <v>43930</v>
      </c>
      <c r="C440">
        <f t="shared" si="48"/>
        <v>375</v>
      </c>
      <c r="D440" s="11">
        <f t="shared" si="42"/>
        <v>646.23265568013608</v>
      </c>
      <c r="E440" s="11">
        <f t="shared" si="43"/>
        <v>1461.036288182213</v>
      </c>
      <c r="F440" s="11">
        <f t="shared" si="44"/>
        <v>131.46054121626258</v>
      </c>
      <c r="G440" s="11">
        <f t="shared" si="45"/>
        <v>354.56072589493931</v>
      </c>
      <c r="H440" s="11">
        <f t="shared" si="46"/>
        <v>321.32949736425786</v>
      </c>
    </row>
    <row r="441" spans="1:8">
      <c r="A441" t="s">
        <v>57</v>
      </c>
      <c r="B441" s="1">
        <v>43929</v>
      </c>
      <c r="C441">
        <f t="shared" si="48"/>
        <v>350</v>
      </c>
      <c r="D441" s="11">
        <f t="shared" si="42"/>
        <v>598.32717464701443</v>
      </c>
      <c r="E441" s="11">
        <f t="shared" si="43"/>
        <v>1352.7290932780002</v>
      </c>
      <c r="F441" s="11">
        <f t="shared" si="44"/>
        <v>121.71531957126308</v>
      </c>
      <c r="G441" s="11">
        <f t="shared" si="45"/>
        <v>328.2769997784165</v>
      </c>
      <c r="H441" s="11">
        <f t="shared" si="46"/>
        <v>297.50921529391752</v>
      </c>
    </row>
    <row r="442" spans="1:8">
      <c r="A442" t="s">
        <v>57</v>
      </c>
      <c r="B442" s="1">
        <v>43928</v>
      </c>
      <c r="C442">
        <f t="shared" si="48"/>
        <v>324</v>
      </c>
      <c r="D442" s="11">
        <f t="shared" si="42"/>
        <v>551.28153558115389</v>
      </c>
      <c r="E442" s="11">
        <f t="shared" si="43"/>
        <v>1246.3658736669402</v>
      </c>
      <c r="F442" s="11">
        <f t="shared" si="44"/>
        <v>112.1450121609174</v>
      </c>
      <c r="G442" s="11">
        <f t="shared" si="45"/>
        <v>302.46503284860057</v>
      </c>
      <c r="H442" s="11">
        <f t="shared" si="46"/>
        <v>274.11647674791664</v>
      </c>
    </row>
    <row r="443" spans="1:8">
      <c r="A443" t="s">
        <v>57</v>
      </c>
      <c r="B443" s="1">
        <v>43927</v>
      </c>
      <c r="C443">
        <f t="shared" si="48"/>
        <v>300</v>
      </c>
      <c r="D443" s="11">
        <f t="shared" si="42"/>
        <v>505.09573848255457</v>
      </c>
      <c r="E443" s="11">
        <f t="shared" si="43"/>
        <v>1141.9466293490325</v>
      </c>
      <c r="F443" s="11">
        <f t="shared" si="44"/>
        <v>102.74961898522557</v>
      </c>
      <c r="G443" s="11">
        <f t="shared" si="45"/>
        <v>277.12482510549142</v>
      </c>
      <c r="H443" s="11">
        <f t="shared" si="46"/>
        <v>251.15128172625518</v>
      </c>
    </row>
    <row r="444" spans="1:8">
      <c r="A444" t="s">
        <v>57</v>
      </c>
      <c r="B444" s="1">
        <v>43926</v>
      </c>
      <c r="C444">
        <f t="shared" si="48"/>
        <v>270</v>
      </c>
      <c r="D444" s="11">
        <f t="shared" si="42"/>
        <v>458.54143768370045</v>
      </c>
      <c r="E444" s="11">
        <f t="shared" si="43"/>
        <v>1036.6942527626309</v>
      </c>
      <c r="F444" s="11">
        <f t="shared" si="44"/>
        <v>93.27926256611066</v>
      </c>
      <c r="G444" s="11">
        <f t="shared" si="45"/>
        <v>251.58243485379364</v>
      </c>
      <c r="H444" s="11">
        <f t="shared" si="46"/>
        <v>228.00285376559108</v>
      </c>
    </row>
    <row r="445" spans="1:8">
      <c r="A445" t="s">
        <v>57</v>
      </c>
      <c r="B445" s="1">
        <v>43925</v>
      </c>
      <c r="C445">
        <f t="shared" si="48"/>
        <v>233</v>
      </c>
      <c r="D445" s="11">
        <f t="shared" si="42"/>
        <v>431.3949984315982</v>
      </c>
      <c r="E445" s="11">
        <f t="shared" si="43"/>
        <v>975.32017565024364</v>
      </c>
      <c r="F445" s="11">
        <f t="shared" si="44"/>
        <v>87.756970300610945</v>
      </c>
      <c r="G445" s="11">
        <f t="shared" si="45"/>
        <v>236.68832338776406</v>
      </c>
      <c r="H445" s="11">
        <f t="shared" si="46"/>
        <v>214.50469392573154</v>
      </c>
    </row>
    <row r="446" spans="1:8">
      <c r="A446" t="s">
        <v>57</v>
      </c>
      <c r="B446" s="1">
        <v>43924</v>
      </c>
      <c r="C446">
        <f t="shared" si="48"/>
        <v>211</v>
      </c>
      <c r="D446" s="11">
        <f t="shared" si="42"/>
        <v>396.87848517440028</v>
      </c>
      <c r="E446" s="11">
        <f t="shared" si="43"/>
        <v>897.28345316797754</v>
      </c>
      <c r="F446" s="11">
        <f t="shared" si="44"/>
        <v>80.735413166649764</v>
      </c>
      <c r="G446" s="11">
        <f t="shared" si="45"/>
        <v>217.75056174996178</v>
      </c>
      <c r="H446" s="11">
        <f t="shared" si="46"/>
        <v>197.34187530581966</v>
      </c>
    </row>
    <row r="447" spans="1:8">
      <c r="A447" t="s">
        <v>57</v>
      </c>
      <c r="B447" s="1">
        <v>43923</v>
      </c>
      <c r="C447">
        <f t="shared" si="48"/>
        <v>186</v>
      </c>
      <c r="D447" s="11">
        <f t="shared" si="42"/>
        <v>357.08008554688382</v>
      </c>
      <c r="E447" s="11">
        <f t="shared" si="43"/>
        <v>807.30516817063165</v>
      </c>
      <c r="F447" s="11">
        <f t="shared" si="44"/>
        <v>72.639382876957868</v>
      </c>
      <c r="G447" s="11">
        <f t="shared" si="45"/>
        <v>195.91485082238898</v>
      </c>
      <c r="H447" s="11">
        <f t="shared" si="46"/>
        <v>177.55271789353691</v>
      </c>
    </row>
    <row r="448" spans="1:8">
      <c r="A448" t="s">
        <v>57</v>
      </c>
      <c r="B448" s="1">
        <v>43922</v>
      </c>
      <c r="C448">
        <f t="shared" si="48"/>
        <v>169</v>
      </c>
      <c r="D448" s="11">
        <f t="shared" si="42"/>
        <v>316.17617481860299</v>
      </c>
      <c r="E448" s="11">
        <f t="shared" si="43"/>
        <v>714.82748636780389</v>
      </c>
      <c r="F448" s="11">
        <f t="shared" si="44"/>
        <v>64.318462856996746</v>
      </c>
      <c r="G448" s="11">
        <f t="shared" si="45"/>
        <v>173.47259236905032</v>
      </c>
      <c r="H448" s="11">
        <f t="shared" si="46"/>
        <v>157.21386166424631</v>
      </c>
    </row>
    <row r="449" spans="1:8">
      <c r="A449" t="s">
        <v>57</v>
      </c>
      <c r="B449" s="1">
        <v>43921</v>
      </c>
      <c r="C449">
        <f t="shared" si="48"/>
        <v>151</v>
      </c>
      <c r="D449" s="11">
        <f t="shared" si="42"/>
        <v>276.8691134580929</v>
      </c>
      <c r="E449" s="11">
        <f t="shared" si="43"/>
        <v>625.96004439511648</v>
      </c>
      <c r="F449" s="11">
        <f t="shared" si="44"/>
        <v>56.322383558535613</v>
      </c>
      <c r="G449" s="11">
        <f t="shared" si="45"/>
        <v>151.90645811959573</v>
      </c>
      <c r="H449" s="11">
        <f t="shared" si="46"/>
        <v>137.66901483730038</v>
      </c>
    </row>
    <row r="450" spans="1:8">
      <c r="A450" t="s">
        <v>57</v>
      </c>
      <c r="B450" s="1">
        <v>43920</v>
      </c>
      <c r="C450">
        <f t="shared" si="48"/>
        <v>123</v>
      </c>
      <c r="D450" s="11">
        <f t="shared" ref="D450:D513" si="49">SUMIFS(CasesHB,HB,"Wales",SpecDate,B450)*SUMIFS(Pop,Area,A450)</f>
        <v>243.58094586841094</v>
      </c>
      <c r="E450" s="11">
        <f t="shared" ref="E450:E513" si="50">SUMIFS(CasesHB,HB,"Wales",SpecDate,B450)*SUMIFS(AreaKm2,Area,A450)</f>
        <v>550.7004294744969</v>
      </c>
      <c r="F450" s="11">
        <f t="shared" ref="F450:F513" si="51">SUMIFS(CasesHB,HB,"Wales",SpecDate,B450)*SUMIFS(PopKm2,Area,A450)</f>
        <v>49.550703902651343</v>
      </c>
      <c r="G450" s="11">
        <f t="shared" ref="G450:G513" si="52">SUMIFS(CasesHB,HB,"Wales",SpecDate,B450)*SUMIFS(PopKm2SRT,Area,A450)</f>
        <v>133.64263817708888</v>
      </c>
      <c r="H450" s="11">
        <f t="shared" ref="H450:H513" si="53">SUMIFS(CasesHB,HB,"Wales",SpecDate,B450)*SUMIFS(PopSRTKm2,Area,A450)</f>
        <v>121.11697268073054</v>
      </c>
    </row>
    <row r="451" spans="1:8">
      <c r="A451" t="s">
        <v>57</v>
      </c>
      <c r="B451" s="1">
        <v>43919</v>
      </c>
      <c r="C451">
        <f t="shared" si="48"/>
        <v>102</v>
      </c>
      <c r="D451" s="11">
        <f t="shared" si="49"/>
        <v>202.55420057337852</v>
      </c>
      <c r="E451" s="11">
        <f t="shared" si="50"/>
        <v>457.94503691550449</v>
      </c>
      <c r="F451" s="11">
        <f t="shared" si="51"/>
        <v>41.204796134882528</v>
      </c>
      <c r="G451" s="11">
        <f t="shared" si="52"/>
        <v>111.13298555422065</v>
      </c>
      <c r="H451" s="11">
        <f t="shared" si="53"/>
        <v>100.71703880510573</v>
      </c>
    </row>
    <row r="452" spans="1:8">
      <c r="A452" t="s">
        <v>57</v>
      </c>
      <c r="B452" s="1">
        <v>43918</v>
      </c>
      <c r="C452">
        <f t="shared" si="48"/>
        <v>93</v>
      </c>
      <c r="D452" s="11">
        <f t="shared" si="49"/>
        <v>183.39200816012988</v>
      </c>
      <c r="E452" s="11">
        <f t="shared" si="50"/>
        <v>414.62215895381939</v>
      </c>
      <c r="F452" s="11">
        <f t="shared" si="51"/>
        <v>37.306707476882728</v>
      </c>
      <c r="G452" s="11">
        <f t="shared" si="52"/>
        <v>100.61949510761154</v>
      </c>
      <c r="H452" s="11">
        <f t="shared" si="53"/>
        <v>91.1889259769696</v>
      </c>
    </row>
    <row r="453" spans="1:8">
      <c r="A453" t="s">
        <v>57</v>
      </c>
      <c r="B453" s="1">
        <v>43917</v>
      </c>
      <c r="C453">
        <f t="shared" si="48"/>
        <v>83</v>
      </c>
      <c r="D453" s="11">
        <f t="shared" si="49"/>
        <v>163.00147007936525</v>
      </c>
      <c r="E453" s="11">
        <f t="shared" si="50"/>
        <v>368.52217343048784</v>
      </c>
      <c r="F453" s="11">
        <f t="shared" si="51"/>
        <v>33.158741340806017</v>
      </c>
      <c r="G453" s="11">
        <f t="shared" si="52"/>
        <v>89.432062965706976</v>
      </c>
      <c r="H453" s="11">
        <f t="shared" si="53"/>
        <v>81.050036685491392</v>
      </c>
    </row>
    <row r="454" spans="1:8">
      <c r="A454" t="s">
        <v>57</v>
      </c>
      <c r="B454" s="1">
        <v>43916</v>
      </c>
      <c r="C454">
        <f t="shared" si="48"/>
        <v>73</v>
      </c>
      <c r="D454" s="11">
        <f t="shared" si="49"/>
        <v>140.27707523032038</v>
      </c>
      <c r="E454" s="11">
        <f t="shared" si="50"/>
        <v>317.14568354002796</v>
      </c>
      <c r="F454" s="11">
        <f t="shared" si="51"/>
        <v>28.536007996383173</v>
      </c>
      <c r="G454" s="11">
        <f t="shared" si="52"/>
        <v>76.964141602741051</v>
      </c>
      <c r="H454" s="11">
        <f t="shared" si="53"/>
        <v>69.750672113663285</v>
      </c>
    </row>
    <row r="455" spans="1:8">
      <c r="A455" t="s">
        <v>57</v>
      </c>
      <c r="B455" s="1">
        <v>43915</v>
      </c>
      <c r="C455">
        <f t="shared" si="48"/>
        <v>59</v>
      </c>
      <c r="D455" s="11">
        <f t="shared" si="49"/>
        <v>118.90386061554301</v>
      </c>
      <c r="E455" s="11">
        <f t="shared" si="50"/>
        <v>268.82401196737925</v>
      </c>
      <c r="F455" s="11">
        <f t="shared" si="51"/>
        <v>24.188139877844929</v>
      </c>
      <c r="G455" s="11">
        <f t="shared" si="52"/>
        <v>65.237556104600117</v>
      </c>
      <c r="H455" s="11">
        <f t="shared" si="53"/>
        <v>59.123161651511431</v>
      </c>
    </row>
    <row r="456" spans="1:8">
      <c r="A456" t="s">
        <v>57</v>
      </c>
      <c r="B456" s="1">
        <v>43914</v>
      </c>
      <c r="C456">
        <f t="shared" si="48"/>
        <v>50</v>
      </c>
      <c r="D456" s="11">
        <f t="shared" si="49"/>
        <v>96.425134900001297</v>
      </c>
      <c r="E456" s="11">
        <f t="shared" si="50"/>
        <v>218.00294358924864</v>
      </c>
      <c r="F456" s="11">
        <f t="shared" si="51"/>
        <v>19.61538202903747</v>
      </c>
      <c r="G456" s="11">
        <f t="shared" si="52"/>
        <v>52.904423080693277</v>
      </c>
      <c r="H456" s="11">
        <f t="shared" si="53"/>
        <v>47.945952372351726</v>
      </c>
    </row>
    <row r="457" spans="1:8">
      <c r="A457" t="s">
        <v>57</v>
      </c>
      <c r="B457" s="1">
        <v>43913</v>
      </c>
      <c r="C457">
        <f t="shared" si="48"/>
        <v>44</v>
      </c>
      <c r="D457" s="11">
        <f t="shared" si="49"/>
        <v>79.842468388536105</v>
      </c>
      <c r="E457" s="11">
        <f t="shared" si="50"/>
        <v>180.51199150702118</v>
      </c>
      <c r="F457" s="11">
        <f t="shared" si="51"/>
        <v>16.242036074999177</v>
      </c>
      <c r="G457" s="11">
        <f t="shared" si="52"/>
        <v>43.806210194204624</v>
      </c>
      <c r="H457" s="11">
        <f t="shared" si="53"/>
        <v>39.700470117233913</v>
      </c>
    </row>
    <row r="458" spans="1:8">
      <c r="A458" t="s">
        <v>57</v>
      </c>
      <c r="B458" s="1">
        <v>43912</v>
      </c>
      <c r="C458">
        <f t="shared" si="48"/>
        <v>31</v>
      </c>
      <c r="D458" s="11">
        <f t="shared" si="49"/>
        <v>63.87397471082889</v>
      </c>
      <c r="E458" s="11">
        <f t="shared" si="50"/>
        <v>144.40959320561694</v>
      </c>
      <c r="F458" s="11">
        <f t="shared" si="51"/>
        <v>12.993628859999342</v>
      </c>
      <c r="G458" s="11">
        <f t="shared" si="52"/>
        <v>35.044968155363698</v>
      </c>
      <c r="H458" s="11">
        <f t="shared" si="53"/>
        <v>31.760376093787134</v>
      </c>
    </row>
    <row r="459" spans="1:8">
      <c r="A459" t="s">
        <v>57</v>
      </c>
      <c r="B459" s="1">
        <v>43911</v>
      </c>
      <c r="C459">
        <f t="shared" si="48"/>
        <v>24</v>
      </c>
      <c r="D459" s="11">
        <f t="shared" si="49"/>
        <v>54.538547637707744</v>
      </c>
      <c r="E459" s="11">
        <f t="shared" si="50"/>
        <v>123.3035757371037</v>
      </c>
      <c r="F459" s="11">
        <f t="shared" si="51"/>
        <v>11.094560026614824</v>
      </c>
      <c r="G459" s="11">
        <f t="shared" si="52"/>
        <v>29.923011271118238</v>
      </c>
      <c r="H459" s="11">
        <f t="shared" si="53"/>
        <v>27.118474972387475</v>
      </c>
    </row>
    <row r="460" spans="1:8">
      <c r="A460" t="s">
        <v>57</v>
      </c>
      <c r="B460" s="1">
        <v>43910</v>
      </c>
      <c r="C460">
        <f t="shared" si="48"/>
        <v>16</v>
      </c>
      <c r="D460" s="11">
        <f t="shared" si="49"/>
        <v>45.325955131338191</v>
      </c>
      <c r="E460" s="11">
        <f t="shared" si="50"/>
        <v>102.47526902475509</v>
      </c>
      <c r="F460" s="11">
        <f t="shared" si="51"/>
        <v>9.2204789410379959</v>
      </c>
      <c r="G460" s="11">
        <f t="shared" si="52"/>
        <v>24.868448556402317</v>
      </c>
      <c r="H460" s="11">
        <f t="shared" si="53"/>
        <v>22.537651497322024</v>
      </c>
    </row>
    <row r="461" spans="1:8">
      <c r="A461" t="s">
        <v>57</v>
      </c>
      <c r="B461" s="1">
        <v>43909</v>
      </c>
      <c r="C461">
        <f t="shared" si="48"/>
        <v>14</v>
      </c>
      <c r="D461" s="11">
        <f t="shared" si="49"/>
        <v>36.481866325223422</v>
      </c>
      <c r="E461" s="11">
        <f t="shared" si="50"/>
        <v>82.480094580900442</v>
      </c>
      <c r="F461" s="11">
        <f t="shared" si="51"/>
        <v>7.4213610988842396</v>
      </c>
      <c r="G461" s="11">
        <f t="shared" si="52"/>
        <v>20.016068350275038</v>
      </c>
      <c r="H461" s="11">
        <f t="shared" si="53"/>
        <v>18.140060961259188</v>
      </c>
    </row>
    <row r="462" spans="1:8">
      <c r="A462" t="s">
        <v>57</v>
      </c>
      <c r="B462" s="1">
        <v>43908</v>
      </c>
      <c r="C462">
        <f t="shared" ref="C462:C496" si="54">SUMIFS(Cases,LA,"Carmarthenshire",SpecDate,B462)+SUMIFS(Cases,LA,"Ceredigion",SpecDate,B462)+SUMIFS(Cases,LA,"Pembrokeshire",SpecDate,B462)</f>
        <v>13</v>
      </c>
      <c r="D462" s="11">
        <f t="shared" si="49"/>
        <v>29.111792320127783</v>
      </c>
      <c r="E462" s="11">
        <f t="shared" si="50"/>
        <v>65.817449211021568</v>
      </c>
      <c r="F462" s="11">
        <f t="shared" si="51"/>
        <v>5.9220962304227776</v>
      </c>
      <c r="G462" s="11">
        <f t="shared" si="52"/>
        <v>15.972418178502302</v>
      </c>
      <c r="H462" s="11">
        <f t="shared" si="53"/>
        <v>14.475402181206828</v>
      </c>
    </row>
    <row r="463" spans="1:8">
      <c r="A463" t="s">
        <v>57</v>
      </c>
      <c r="B463" s="1">
        <v>43907</v>
      </c>
      <c r="C463">
        <f t="shared" si="54"/>
        <v>11</v>
      </c>
      <c r="D463" s="11">
        <f t="shared" si="49"/>
        <v>24.812582483821991</v>
      </c>
      <c r="E463" s="11">
        <f t="shared" si="50"/>
        <v>56.097572745258887</v>
      </c>
      <c r="F463" s="11">
        <f t="shared" si="51"/>
        <v>5.0475250571535906</v>
      </c>
      <c r="G463" s="11">
        <f t="shared" si="52"/>
        <v>13.613622244968207</v>
      </c>
      <c r="H463" s="11">
        <f t="shared" si="53"/>
        <v>12.337684559509617</v>
      </c>
    </row>
    <row r="464" spans="1:8">
      <c r="A464" t="s">
        <v>57</v>
      </c>
      <c r="B464" s="1">
        <v>43906</v>
      </c>
      <c r="C464">
        <f t="shared" si="54"/>
        <v>11</v>
      </c>
      <c r="D464" s="11">
        <f t="shared" si="49"/>
        <v>20.267703514013011</v>
      </c>
      <c r="E464" s="11">
        <f t="shared" si="50"/>
        <v>45.822274767166917</v>
      </c>
      <c r="F464" s="11">
        <f t="shared" si="51"/>
        <v>4.1229783882690221</v>
      </c>
      <c r="G464" s="11">
        <f t="shared" si="52"/>
        <v>11.12003797237502</v>
      </c>
      <c r="H464" s="11">
        <f t="shared" si="53"/>
        <v>10.077811645143994</v>
      </c>
    </row>
    <row r="465" spans="1:8">
      <c r="A465" t="s">
        <v>57</v>
      </c>
      <c r="B465" s="1">
        <v>43905</v>
      </c>
      <c r="C465">
        <f t="shared" si="54"/>
        <v>10</v>
      </c>
      <c r="D465" s="11">
        <f t="shared" si="49"/>
        <v>16.091328244458815</v>
      </c>
      <c r="E465" s="11">
        <f t="shared" si="50"/>
        <v>36.38010905756888</v>
      </c>
      <c r="F465" s="11">
        <f t="shared" si="51"/>
        <v>3.2733949628075267</v>
      </c>
      <c r="G465" s="11">
        <f t="shared" si="52"/>
        <v>8.8286362083704706</v>
      </c>
      <c r="H465" s="11">
        <f t="shared" si="53"/>
        <v>8.0011716697809891</v>
      </c>
    </row>
    <row r="466" spans="1:8">
      <c r="A466" t="s">
        <v>57</v>
      </c>
      <c r="B466" s="1">
        <v>43904</v>
      </c>
      <c r="C466">
        <f t="shared" si="54"/>
        <v>10</v>
      </c>
      <c r="D466" s="11">
        <f t="shared" si="49"/>
        <v>12.52912580866259</v>
      </c>
      <c r="E466" s="11">
        <f t="shared" si="50"/>
        <v>28.326497128794092</v>
      </c>
      <c r="F466" s="11">
        <f t="shared" si="51"/>
        <v>2.5487502763844865</v>
      </c>
      <c r="G466" s="11">
        <f t="shared" si="52"/>
        <v>6.8742052920136487</v>
      </c>
      <c r="H466" s="11">
        <f t="shared" si="53"/>
        <v>6.2299199260890141</v>
      </c>
    </row>
    <row r="467" spans="1:8">
      <c r="A467" t="s">
        <v>57</v>
      </c>
      <c r="B467" s="1">
        <v>43903</v>
      </c>
      <c r="C467">
        <f t="shared" si="54"/>
        <v>10</v>
      </c>
      <c r="D467" s="11">
        <f t="shared" si="49"/>
        <v>10.195269040382303</v>
      </c>
      <c r="E467" s="11">
        <f t="shared" si="50"/>
        <v>23.049992761665781</v>
      </c>
      <c r="F467" s="11">
        <f t="shared" si="51"/>
        <v>2.0739830680383564</v>
      </c>
      <c r="G467" s="11">
        <f t="shared" si="52"/>
        <v>5.5937160709522828</v>
      </c>
      <c r="H467" s="11">
        <f t="shared" si="53"/>
        <v>5.0694446457391003</v>
      </c>
    </row>
    <row r="468" spans="1:8">
      <c r="A468" t="s">
        <v>57</v>
      </c>
      <c r="B468" s="1">
        <v>43902</v>
      </c>
      <c r="C468">
        <f t="shared" si="54"/>
        <v>6</v>
      </c>
      <c r="D468" s="11">
        <f t="shared" si="49"/>
        <v>6.8787357380892651</v>
      </c>
      <c r="E468" s="11">
        <f t="shared" si="50"/>
        <v>15.551802345220286</v>
      </c>
      <c r="F468" s="11">
        <f t="shared" si="51"/>
        <v>1.3993138772306986</v>
      </c>
      <c r="G468" s="11">
        <f t="shared" si="52"/>
        <v>3.7740734936545524</v>
      </c>
      <c r="H468" s="11">
        <f t="shared" si="53"/>
        <v>3.4203481947155372</v>
      </c>
    </row>
    <row r="469" spans="1:8">
      <c r="A469" t="s">
        <v>57</v>
      </c>
      <c r="B469" s="1">
        <v>43901</v>
      </c>
      <c r="C469">
        <f t="shared" si="54"/>
        <v>4</v>
      </c>
      <c r="D469" s="11">
        <f t="shared" si="49"/>
        <v>3.9307061360510085</v>
      </c>
      <c r="E469" s="11">
        <f t="shared" si="50"/>
        <v>8.8867441972687349</v>
      </c>
      <c r="F469" s="11">
        <f t="shared" si="51"/>
        <v>0.7996079298461134</v>
      </c>
      <c r="G469" s="11">
        <f t="shared" si="52"/>
        <v>2.1566134249454585</v>
      </c>
      <c r="H469" s="11">
        <f t="shared" si="53"/>
        <v>1.9544846826945927</v>
      </c>
    </row>
    <row r="470" spans="1:8">
      <c r="A470" t="s">
        <v>57</v>
      </c>
      <c r="B470" s="1">
        <v>43900</v>
      </c>
      <c r="C470">
        <f t="shared" si="54"/>
        <v>3</v>
      </c>
      <c r="D470" s="11">
        <f t="shared" si="49"/>
        <v>2.2110222015286922</v>
      </c>
      <c r="E470" s="11">
        <f t="shared" si="50"/>
        <v>4.9987936109636637</v>
      </c>
      <c r="F470" s="11">
        <f t="shared" si="51"/>
        <v>0.44977946053843876</v>
      </c>
      <c r="G470" s="11">
        <f t="shared" si="52"/>
        <v>1.2130950515318204</v>
      </c>
      <c r="H470" s="11">
        <f t="shared" si="53"/>
        <v>1.0993976340157083</v>
      </c>
    </row>
    <row r="471" spans="1:8">
      <c r="A471" t="s">
        <v>57</v>
      </c>
      <c r="B471" s="1">
        <v>43899</v>
      </c>
      <c r="C471">
        <f t="shared" si="54"/>
        <v>3</v>
      </c>
      <c r="D471" s="11">
        <f t="shared" si="49"/>
        <v>0.85984196726115814</v>
      </c>
      <c r="E471" s="11">
        <f t="shared" si="50"/>
        <v>1.9439752931525358</v>
      </c>
      <c r="F471" s="11">
        <f t="shared" si="51"/>
        <v>0.17491423465383732</v>
      </c>
      <c r="G471" s="11">
        <f t="shared" si="52"/>
        <v>0.47175918670681904</v>
      </c>
      <c r="H471" s="11">
        <f t="shared" si="53"/>
        <v>0.42754352433944215</v>
      </c>
    </row>
    <row r="472" spans="1:8">
      <c r="A472" t="s">
        <v>57</v>
      </c>
      <c r="B472" s="1">
        <v>43898</v>
      </c>
      <c r="C472">
        <f t="shared" si="54"/>
        <v>1</v>
      </c>
      <c r="D472" s="11">
        <f t="shared" si="49"/>
        <v>0.49133826700637606</v>
      </c>
      <c r="E472" s="11">
        <f t="shared" si="50"/>
        <v>1.1108430246585919</v>
      </c>
      <c r="F472" s="11">
        <f t="shared" si="51"/>
        <v>9.9950991230764175E-2</v>
      </c>
      <c r="G472" s="11">
        <f t="shared" si="52"/>
        <v>0.26957667811818231</v>
      </c>
      <c r="H472" s="11">
        <f t="shared" si="53"/>
        <v>0.24431058533682409</v>
      </c>
    </row>
    <row r="473" spans="1:8">
      <c r="A473" t="s">
        <v>57</v>
      </c>
      <c r="B473" s="1">
        <v>43897</v>
      </c>
      <c r="C473">
        <f t="shared" si="54"/>
        <v>1</v>
      </c>
      <c r="D473" s="11">
        <f t="shared" si="49"/>
        <v>0.49133826700637606</v>
      </c>
      <c r="E473" s="11">
        <f t="shared" si="50"/>
        <v>1.1108430246585919</v>
      </c>
      <c r="F473" s="11">
        <f t="shared" si="51"/>
        <v>9.9950991230764175E-2</v>
      </c>
      <c r="G473" s="11">
        <f t="shared" si="52"/>
        <v>0.26957667811818231</v>
      </c>
      <c r="H473" s="11">
        <f t="shared" si="53"/>
        <v>0.24431058533682409</v>
      </c>
    </row>
    <row r="474" spans="1:8">
      <c r="A474" t="s">
        <v>57</v>
      </c>
      <c r="B474" s="1">
        <v>43896</v>
      </c>
      <c r="C474">
        <f t="shared" si="54"/>
        <v>0</v>
      </c>
      <c r="D474" s="11">
        <f t="shared" si="49"/>
        <v>0.24566913350318803</v>
      </c>
      <c r="E474" s="11">
        <f t="shared" si="50"/>
        <v>0.55542151232929593</v>
      </c>
      <c r="F474" s="11">
        <f t="shared" si="51"/>
        <v>4.9975495615382087E-2</v>
      </c>
      <c r="G474" s="11">
        <f t="shared" si="52"/>
        <v>0.13478833905909116</v>
      </c>
      <c r="H474" s="11">
        <f t="shared" si="53"/>
        <v>0.12215529266841205</v>
      </c>
    </row>
    <row r="475" spans="1:8">
      <c r="A475" t="s">
        <v>57</v>
      </c>
      <c r="B475" s="1">
        <v>43895</v>
      </c>
      <c r="C475">
        <f t="shared" si="54"/>
        <v>0</v>
      </c>
      <c r="D475" s="11">
        <f t="shared" si="49"/>
        <v>0.24566913350318803</v>
      </c>
      <c r="E475" s="11">
        <f t="shared" si="50"/>
        <v>0.55542151232929593</v>
      </c>
      <c r="F475" s="11">
        <f t="shared" si="51"/>
        <v>4.9975495615382087E-2</v>
      </c>
      <c r="G475" s="11">
        <f t="shared" si="52"/>
        <v>0.13478833905909116</v>
      </c>
      <c r="H475" s="11">
        <f t="shared" si="53"/>
        <v>0.12215529266841205</v>
      </c>
    </row>
    <row r="476" spans="1:8">
      <c r="A476" t="s">
        <v>57</v>
      </c>
      <c r="B476" s="1">
        <v>43894</v>
      </c>
      <c r="C476">
        <f t="shared" si="54"/>
        <v>0</v>
      </c>
      <c r="D476" s="11">
        <f t="shared" si="49"/>
        <v>0.24566913350318803</v>
      </c>
      <c r="E476" s="11">
        <f t="shared" si="50"/>
        <v>0.55542151232929593</v>
      </c>
      <c r="F476" s="11">
        <f t="shared" si="51"/>
        <v>4.9975495615382087E-2</v>
      </c>
      <c r="G476" s="11">
        <f t="shared" si="52"/>
        <v>0.13478833905909116</v>
      </c>
      <c r="H476" s="11">
        <f t="shared" si="53"/>
        <v>0.12215529266841205</v>
      </c>
    </row>
    <row r="477" spans="1:8">
      <c r="A477" t="s">
        <v>57</v>
      </c>
      <c r="B477" s="1">
        <v>43893</v>
      </c>
      <c r="C477">
        <f t="shared" si="54"/>
        <v>0</v>
      </c>
      <c r="D477" s="11">
        <f t="shared" si="49"/>
        <v>0.12283456675159402</v>
      </c>
      <c r="E477" s="11">
        <f t="shared" si="50"/>
        <v>0.27771075616464796</v>
      </c>
      <c r="F477" s="11">
        <f t="shared" si="51"/>
        <v>2.4987747807691044E-2</v>
      </c>
      <c r="G477" s="11">
        <f t="shared" si="52"/>
        <v>6.7394169529545578E-2</v>
      </c>
      <c r="H477" s="11">
        <f t="shared" si="53"/>
        <v>6.1077646334206023E-2</v>
      </c>
    </row>
    <row r="478" spans="1:8">
      <c r="A478" t="s">
        <v>57</v>
      </c>
      <c r="B478" s="1">
        <v>43892</v>
      </c>
      <c r="C478">
        <f t="shared" si="54"/>
        <v>0</v>
      </c>
      <c r="D478" s="11">
        <f t="shared" si="49"/>
        <v>0.12283456675159402</v>
      </c>
      <c r="E478" s="11">
        <f t="shared" si="50"/>
        <v>0.27771075616464796</v>
      </c>
      <c r="F478" s="11">
        <f t="shared" si="51"/>
        <v>2.4987747807691044E-2</v>
      </c>
      <c r="G478" s="11">
        <f t="shared" si="52"/>
        <v>6.7394169529545578E-2</v>
      </c>
      <c r="H478" s="11">
        <f t="shared" si="53"/>
        <v>6.1077646334206023E-2</v>
      </c>
    </row>
    <row r="479" spans="1:8">
      <c r="A479" t="s">
        <v>57</v>
      </c>
      <c r="B479" s="1">
        <v>43891</v>
      </c>
      <c r="C479">
        <f t="shared" si="54"/>
        <v>0</v>
      </c>
      <c r="D479" s="11">
        <f t="shared" si="49"/>
        <v>0.12283456675159402</v>
      </c>
      <c r="E479" s="11">
        <f t="shared" si="50"/>
        <v>0.27771075616464796</v>
      </c>
      <c r="F479" s="11">
        <f t="shared" si="51"/>
        <v>2.4987747807691044E-2</v>
      </c>
      <c r="G479" s="11">
        <f t="shared" si="52"/>
        <v>6.7394169529545578E-2</v>
      </c>
      <c r="H479" s="11">
        <f t="shared" si="53"/>
        <v>6.1077646334206023E-2</v>
      </c>
    </row>
    <row r="480" spans="1:8">
      <c r="A480" t="s">
        <v>57</v>
      </c>
      <c r="B480" s="1">
        <v>43890</v>
      </c>
      <c r="C480">
        <f t="shared" si="54"/>
        <v>0</v>
      </c>
      <c r="D480" s="11">
        <f t="shared" si="49"/>
        <v>0.12283456675159402</v>
      </c>
      <c r="E480" s="11">
        <f t="shared" si="50"/>
        <v>0.27771075616464796</v>
      </c>
      <c r="F480" s="11">
        <f t="shared" si="51"/>
        <v>2.4987747807691044E-2</v>
      </c>
      <c r="G480" s="11">
        <f t="shared" si="52"/>
        <v>6.7394169529545578E-2</v>
      </c>
      <c r="H480" s="11">
        <f t="shared" si="53"/>
        <v>6.1077646334206023E-2</v>
      </c>
    </row>
    <row r="481" spans="1:8">
      <c r="A481" t="s">
        <v>57</v>
      </c>
      <c r="B481" s="1">
        <v>43889</v>
      </c>
      <c r="C481">
        <f t="shared" si="54"/>
        <v>0</v>
      </c>
      <c r="D481" s="11">
        <f t="shared" si="49"/>
        <v>0.12283456675159402</v>
      </c>
      <c r="E481" s="11">
        <f t="shared" si="50"/>
        <v>0.27771075616464796</v>
      </c>
      <c r="F481" s="11">
        <f t="shared" si="51"/>
        <v>2.4987747807691044E-2</v>
      </c>
      <c r="G481" s="11">
        <f t="shared" si="52"/>
        <v>6.7394169529545578E-2</v>
      </c>
      <c r="H481" s="11">
        <f t="shared" si="53"/>
        <v>6.1077646334206023E-2</v>
      </c>
    </row>
    <row r="482" spans="1:8">
      <c r="A482" t="s">
        <v>57</v>
      </c>
      <c r="B482" s="1">
        <v>43888</v>
      </c>
      <c r="C482">
        <f t="shared" si="54"/>
        <v>0</v>
      </c>
      <c r="D482" s="11">
        <f t="shared" si="49"/>
        <v>0.12283456675159402</v>
      </c>
      <c r="E482" s="11">
        <f t="shared" si="50"/>
        <v>0.27771075616464796</v>
      </c>
      <c r="F482" s="11">
        <f t="shared" si="51"/>
        <v>2.4987747807691044E-2</v>
      </c>
      <c r="G482" s="11">
        <f t="shared" si="52"/>
        <v>6.7394169529545578E-2</v>
      </c>
      <c r="H482" s="11">
        <f t="shared" si="53"/>
        <v>6.1077646334206023E-2</v>
      </c>
    </row>
    <row r="483" spans="1:8">
      <c r="A483" t="s">
        <v>57</v>
      </c>
      <c r="B483" s="1">
        <v>43887</v>
      </c>
      <c r="C483">
        <f t="shared" si="54"/>
        <v>0</v>
      </c>
      <c r="D483" s="11">
        <f t="shared" si="49"/>
        <v>0</v>
      </c>
      <c r="E483" s="11">
        <f t="shared" si="50"/>
        <v>0</v>
      </c>
      <c r="F483" s="11">
        <f t="shared" si="51"/>
        <v>0</v>
      </c>
      <c r="G483" s="11">
        <f t="shared" si="52"/>
        <v>0</v>
      </c>
      <c r="H483" s="11">
        <f t="shared" si="53"/>
        <v>0</v>
      </c>
    </row>
    <row r="484" spans="1:8">
      <c r="A484" t="s">
        <v>57</v>
      </c>
      <c r="B484" s="1">
        <v>43886</v>
      </c>
      <c r="C484">
        <f t="shared" si="54"/>
        <v>0</v>
      </c>
      <c r="D484" s="11">
        <f t="shared" si="49"/>
        <v>0</v>
      </c>
      <c r="E484" s="11">
        <f t="shared" si="50"/>
        <v>0</v>
      </c>
      <c r="F484" s="11">
        <f t="shared" si="51"/>
        <v>0</v>
      </c>
      <c r="G484" s="11">
        <f t="shared" si="52"/>
        <v>0</v>
      </c>
      <c r="H484" s="11">
        <f t="shared" si="53"/>
        <v>0</v>
      </c>
    </row>
    <row r="485" spans="1:8">
      <c r="A485" t="s">
        <v>57</v>
      </c>
      <c r="B485" s="1">
        <v>43885</v>
      </c>
      <c r="C485">
        <f t="shared" si="54"/>
        <v>0</v>
      </c>
      <c r="D485" s="11">
        <f t="shared" si="49"/>
        <v>0</v>
      </c>
      <c r="E485" s="11">
        <f t="shared" si="50"/>
        <v>0</v>
      </c>
      <c r="F485" s="11">
        <f t="shared" si="51"/>
        <v>0</v>
      </c>
      <c r="G485" s="11">
        <f t="shared" si="52"/>
        <v>0</v>
      </c>
      <c r="H485" s="11">
        <f t="shared" si="53"/>
        <v>0</v>
      </c>
    </row>
    <row r="486" spans="1:8">
      <c r="A486" t="s">
        <v>57</v>
      </c>
      <c r="B486" s="1">
        <v>43884</v>
      </c>
      <c r="C486">
        <f t="shared" si="54"/>
        <v>0</v>
      </c>
      <c r="D486" s="11">
        <f t="shared" si="49"/>
        <v>0</v>
      </c>
      <c r="E486" s="11">
        <f t="shared" si="50"/>
        <v>0</v>
      </c>
      <c r="F486" s="11">
        <f t="shared" si="51"/>
        <v>0</v>
      </c>
      <c r="G486" s="11">
        <f t="shared" si="52"/>
        <v>0</v>
      </c>
      <c r="H486" s="11">
        <f t="shared" si="53"/>
        <v>0</v>
      </c>
    </row>
    <row r="487" spans="1:8">
      <c r="A487" t="s">
        <v>57</v>
      </c>
      <c r="B487" s="1">
        <v>43883</v>
      </c>
      <c r="C487">
        <f t="shared" si="54"/>
        <v>0</v>
      </c>
      <c r="D487" s="11">
        <f t="shared" si="49"/>
        <v>0</v>
      </c>
      <c r="E487" s="11">
        <f t="shared" si="50"/>
        <v>0</v>
      </c>
      <c r="F487" s="11">
        <f t="shared" si="51"/>
        <v>0</v>
      </c>
      <c r="G487" s="11">
        <f t="shared" si="52"/>
        <v>0</v>
      </c>
      <c r="H487" s="11">
        <f t="shared" si="53"/>
        <v>0</v>
      </c>
    </row>
    <row r="488" spans="1:8">
      <c r="A488" t="s">
        <v>57</v>
      </c>
      <c r="B488" s="1">
        <v>43882</v>
      </c>
      <c r="C488">
        <f t="shared" si="54"/>
        <v>0</v>
      </c>
      <c r="D488" s="11">
        <f t="shared" si="49"/>
        <v>0</v>
      </c>
      <c r="E488" s="11">
        <f t="shared" si="50"/>
        <v>0</v>
      </c>
      <c r="F488" s="11">
        <f t="shared" si="51"/>
        <v>0</v>
      </c>
      <c r="G488" s="11">
        <f t="shared" si="52"/>
        <v>0</v>
      </c>
      <c r="H488" s="11">
        <f t="shared" si="53"/>
        <v>0</v>
      </c>
    </row>
    <row r="489" spans="1:8">
      <c r="A489" t="s">
        <v>57</v>
      </c>
      <c r="B489" s="1">
        <v>43881</v>
      </c>
      <c r="C489">
        <f t="shared" si="54"/>
        <v>0</v>
      </c>
      <c r="D489" s="11">
        <f t="shared" si="49"/>
        <v>0</v>
      </c>
      <c r="E489" s="11">
        <f t="shared" si="50"/>
        <v>0</v>
      </c>
      <c r="F489" s="11">
        <f t="shared" si="51"/>
        <v>0</v>
      </c>
      <c r="G489" s="11">
        <f t="shared" si="52"/>
        <v>0</v>
      </c>
      <c r="H489" s="11">
        <f t="shared" si="53"/>
        <v>0</v>
      </c>
    </row>
    <row r="490" spans="1:8">
      <c r="A490" t="s">
        <v>57</v>
      </c>
      <c r="B490" s="1">
        <v>43880</v>
      </c>
      <c r="C490">
        <f t="shared" si="54"/>
        <v>0</v>
      </c>
      <c r="D490" s="11">
        <f t="shared" si="49"/>
        <v>0</v>
      </c>
      <c r="E490" s="11">
        <f t="shared" si="50"/>
        <v>0</v>
      </c>
      <c r="F490" s="11">
        <f t="shared" si="51"/>
        <v>0</v>
      </c>
      <c r="G490" s="11">
        <f t="shared" si="52"/>
        <v>0</v>
      </c>
      <c r="H490" s="11">
        <f t="shared" si="53"/>
        <v>0</v>
      </c>
    </row>
    <row r="491" spans="1:8">
      <c r="A491" t="s">
        <v>57</v>
      </c>
      <c r="B491" s="1">
        <v>43879</v>
      </c>
      <c r="C491">
        <f t="shared" si="54"/>
        <v>0</v>
      </c>
      <c r="D491" s="11">
        <f t="shared" si="49"/>
        <v>0</v>
      </c>
      <c r="E491" s="11">
        <f t="shared" si="50"/>
        <v>0</v>
      </c>
      <c r="F491" s="11">
        <f t="shared" si="51"/>
        <v>0</v>
      </c>
      <c r="G491" s="11">
        <f t="shared" si="52"/>
        <v>0</v>
      </c>
      <c r="H491" s="11">
        <f t="shared" si="53"/>
        <v>0</v>
      </c>
    </row>
    <row r="492" spans="1:8">
      <c r="A492" t="s">
        <v>57</v>
      </c>
      <c r="B492" s="1">
        <v>43878</v>
      </c>
      <c r="C492">
        <f t="shared" si="54"/>
        <v>0</v>
      </c>
      <c r="D492" s="11">
        <f t="shared" si="49"/>
        <v>0</v>
      </c>
      <c r="E492" s="11">
        <f t="shared" si="50"/>
        <v>0</v>
      </c>
      <c r="F492" s="11">
        <f t="shared" si="51"/>
        <v>0</v>
      </c>
      <c r="G492" s="11">
        <f t="shared" si="52"/>
        <v>0</v>
      </c>
      <c r="H492" s="11">
        <f t="shared" si="53"/>
        <v>0</v>
      </c>
    </row>
    <row r="493" spans="1:8">
      <c r="A493" t="s">
        <v>57</v>
      </c>
      <c r="B493" s="1">
        <v>43877</v>
      </c>
      <c r="C493">
        <f t="shared" si="54"/>
        <v>0</v>
      </c>
      <c r="D493" s="11">
        <f t="shared" si="49"/>
        <v>0</v>
      </c>
      <c r="E493" s="11">
        <f t="shared" si="50"/>
        <v>0</v>
      </c>
      <c r="F493" s="11">
        <f t="shared" si="51"/>
        <v>0</v>
      </c>
      <c r="G493" s="11">
        <f t="shared" si="52"/>
        <v>0</v>
      </c>
      <c r="H493" s="11">
        <f t="shared" si="53"/>
        <v>0</v>
      </c>
    </row>
    <row r="494" spans="1:8">
      <c r="A494" t="s">
        <v>57</v>
      </c>
      <c r="B494" s="1">
        <v>43876</v>
      </c>
      <c r="C494">
        <f t="shared" si="54"/>
        <v>0</v>
      </c>
      <c r="D494" s="11">
        <f t="shared" si="49"/>
        <v>0</v>
      </c>
      <c r="E494" s="11">
        <f t="shared" si="50"/>
        <v>0</v>
      </c>
      <c r="F494" s="11">
        <f t="shared" si="51"/>
        <v>0</v>
      </c>
      <c r="G494" s="11">
        <f t="shared" si="52"/>
        <v>0</v>
      </c>
      <c r="H494" s="11">
        <f t="shared" si="53"/>
        <v>0</v>
      </c>
    </row>
    <row r="495" spans="1:8">
      <c r="A495" t="s">
        <v>57</v>
      </c>
      <c r="B495" s="1">
        <v>43875</v>
      </c>
      <c r="C495">
        <f t="shared" si="54"/>
        <v>0</v>
      </c>
      <c r="D495" s="11">
        <f t="shared" si="49"/>
        <v>0</v>
      </c>
      <c r="E495" s="11">
        <f t="shared" si="50"/>
        <v>0</v>
      </c>
      <c r="F495" s="11">
        <f t="shared" si="51"/>
        <v>0</v>
      </c>
      <c r="G495" s="11">
        <f t="shared" si="52"/>
        <v>0</v>
      </c>
      <c r="H495" s="11">
        <f t="shared" si="53"/>
        <v>0</v>
      </c>
    </row>
    <row r="496" spans="1:8">
      <c r="A496" t="s">
        <v>57</v>
      </c>
      <c r="B496" s="1">
        <v>43874</v>
      </c>
      <c r="C496">
        <f t="shared" si="54"/>
        <v>0</v>
      </c>
      <c r="D496" s="11">
        <f t="shared" si="49"/>
        <v>0</v>
      </c>
      <c r="E496" s="11">
        <f t="shared" si="50"/>
        <v>0</v>
      </c>
      <c r="F496" s="11">
        <f t="shared" si="51"/>
        <v>0</v>
      </c>
      <c r="G496" s="11">
        <f t="shared" si="52"/>
        <v>0</v>
      </c>
      <c r="H496" s="11">
        <f t="shared" si="53"/>
        <v>0</v>
      </c>
    </row>
    <row r="497" spans="1:8">
      <c r="A497" t="s">
        <v>58</v>
      </c>
      <c r="B497" s="1">
        <v>43972</v>
      </c>
      <c r="C497">
        <f t="shared" ref="C497:C528" si="55">SUMIFS(Cases,LA,"Powys",SpecDate,B497)</f>
        <v>253</v>
      </c>
      <c r="D497" s="11">
        <f t="shared" si="49"/>
        <v>536.48560543323572</v>
      </c>
      <c r="E497" s="11">
        <f t="shared" si="50"/>
        <v>3192.2877961685085</v>
      </c>
      <c r="F497" s="11">
        <f t="shared" si="51"/>
        <v>121.24955622883174</v>
      </c>
      <c r="G497" s="11">
        <f t="shared" si="52"/>
        <v>530.531653111423</v>
      </c>
      <c r="H497" s="11">
        <f t="shared" si="53"/>
        <v>281.17554942126117</v>
      </c>
    </row>
    <row r="498" spans="1:8">
      <c r="A498" t="s">
        <v>58</v>
      </c>
      <c r="B498" s="1">
        <v>43971</v>
      </c>
      <c r="C498">
        <f t="shared" si="55"/>
        <v>253</v>
      </c>
      <c r="D498" s="11">
        <f t="shared" si="49"/>
        <v>536.48560543323572</v>
      </c>
      <c r="E498" s="11">
        <f t="shared" si="50"/>
        <v>3192.2877961685085</v>
      </c>
      <c r="F498" s="11">
        <f t="shared" si="51"/>
        <v>121.24955622883174</v>
      </c>
      <c r="G498" s="11">
        <f t="shared" si="52"/>
        <v>530.531653111423</v>
      </c>
      <c r="H498" s="11">
        <f t="shared" si="53"/>
        <v>281.17554942126117</v>
      </c>
    </row>
    <row r="499" spans="1:8">
      <c r="A499" t="s">
        <v>58</v>
      </c>
      <c r="B499" s="1">
        <v>43970</v>
      </c>
      <c r="C499">
        <f t="shared" si="55"/>
        <v>253</v>
      </c>
      <c r="D499" s="11">
        <f t="shared" si="49"/>
        <v>536.35958109557225</v>
      </c>
      <c r="E499" s="11">
        <f t="shared" si="50"/>
        <v>3191.5379047435217</v>
      </c>
      <c r="F499" s="11">
        <f t="shared" si="51"/>
        <v>121.22107383366405</v>
      </c>
      <c r="G499" s="11">
        <f t="shared" si="52"/>
        <v>530.40702740009772</v>
      </c>
      <c r="H499" s="11">
        <f t="shared" si="53"/>
        <v>281.10949925696207</v>
      </c>
    </row>
    <row r="500" spans="1:8">
      <c r="A500" t="s">
        <v>58</v>
      </c>
      <c r="B500" s="1">
        <v>43969</v>
      </c>
      <c r="C500">
        <f t="shared" si="55"/>
        <v>253</v>
      </c>
      <c r="D500" s="11">
        <f t="shared" si="49"/>
        <v>533.4190132167588</v>
      </c>
      <c r="E500" s="11">
        <f t="shared" si="50"/>
        <v>3174.0404381604981</v>
      </c>
      <c r="F500" s="11">
        <f t="shared" si="51"/>
        <v>120.55648461308475</v>
      </c>
      <c r="G500" s="11">
        <f t="shared" si="52"/>
        <v>527.49909413584282</v>
      </c>
      <c r="H500" s="11">
        <f t="shared" si="53"/>
        <v>279.56832875664981</v>
      </c>
    </row>
    <row r="501" spans="1:8">
      <c r="A501" t="s">
        <v>58</v>
      </c>
      <c r="B501" s="1">
        <v>43968</v>
      </c>
      <c r="C501">
        <f t="shared" si="55"/>
        <v>252</v>
      </c>
      <c r="D501" s="11">
        <f t="shared" si="49"/>
        <v>527.15980444614161</v>
      </c>
      <c r="E501" s="11">
        <f t="shared" si="50"/>
        <v>3136.7958307194904</v>
      </c>
      <c r="F501" s="11">
        <f t="shared" si="51"/>
        <v>119.1418589864231</v>
      </c>
      <c r="G501" s="11">
        <f t="shared" si="52"/>
        <v>521.30935047335731</v>
      </c>
      <c r="H501" s="11">
        <f t="shared" si="53"/>
        <v>276.28783726312793</v>
      </c>
    </row>
    <row r="502" spans="1:8">
      <c r="A502" t="s">
        <v>58</v>
      </c>
      <c r="B502" s="1">
        <v>43967</v>
      </c>
      <c r="C502">
        <f t="shared" si="55"/>
        <v>250</v>
      </c>
      <c r="D502" s="11">
        <f t="shared" si="49"/>
        <v>522.49690395259461</v>
      </c>
      <c r="E502" s="11">
        <f t="shared" si="50"/>
        <v>3109.0498479949815</v>
      </c>
      <c r="F502" s="11">
        <f t="shared" si="51"/>
        <v>118.08801036521879</v>
      </c>
      <c r="G502" s="11">
        <f t="shared" si="52"/>
        <v>516.69819915432458</v>
      </c>
      <c r="H502" s="11">
        <f t="shared" si="53"/>
        <v>273.84398118406125</v>
      </c>
    </row>
    <row r="503" spans="1:8">
      <c r="A503" t="s">
        <v>58</v>
      </c>
      <c r="B503" s="1">
        <v>43966</v>
      </c>
      <c r="C503">
        <f t="shared" si="55"/>
        <v>245</v>
      </c>
      <c r="D503" s="11">
        <f t="shared" si="49"/>
        <v>515.94363839409607</v>
      </c>
      <c r="E503" s="11">
        <f t="shared" si="50"/>
        <v>3070.0554938956716</v>
      </c>
      <c r="F503" s="11">
        <f t="shared" si="51"/>
        <v>116.60692581649921</v>
      </c>
      <c r="G503" s="11">
        <f t="shared" si="52"/>
        <v>510.21766216541357</v>
      </c>
      <c r="H503" s="11">
        <f t="shared" si="53"/>
        <v>270.4093726405082</v>
      </c>
    </row>
    <row r="504" spans="1:8">
      <c r="A504" t="s">
        <v>58</v>
      </c>
      <c r="B504" s="1">
        <v>43965</v>
      </c>
      <c r="C504">
        <f t="shared" si="55"/>
        <v>243</v>
      </c>
      <c r="D504" s="11">
        <f t="shared" si="49"/>
        <v>508.67623492217137</v>
      </c>
      <c r="E504" s="11">
        <f t="shared" si="50"/>
        <v>3026.8117550547699</v>
      </c>
      <c r="F504" s="11">
        <f t="shared" si="51"/>
        <v>114.96444102849608</v>
      </c>
      <c r="G504" s="11">
        <f t="shared" si="52"/>
        <v>503.03091281232639</v>
      </c>
      <c r="H504" s="11">
        <f t="shared" si="53"/>
        <v>266.60047983259352</v>
      </c>
    </row>
    <row r="505" spans="1:8">
      <c r="A505" t="s">
        <v>58</v>
      </c>
      <c r="B505" s="1">
        <v>43964</v>
      </c>
      <c r="C505">
        <f t="shared" si="55"/>
        <v>236</v>
      </c>
      <c r="D505" s="11">
        <f t="shared" si="49"/>
        <v>503.63526141563403</v>
      </c>
      <c r="E505" s="11">
        <f t="shared" si="50"/>
        <v>2996.8160980553007</v>
      </c>
      <c r="F505" s="11">
        <f t="shared" si="51"/>
        <v>113.82514522178872</v>
      </c>
      <c r="G505" s="11">
        <f t="shared" si="52"/>
        <v>498.04588435931794</v>
      </c>
      <c r="H505" s="11">
        <f t="shared" si="53"/>
        <v>263.9584732606296</v>
      </c>
    </row>
    <row r="506" spans="1:8">
      <c r="A506" t="s">
        <v>58</v>
      </c>
      <c r="B506" s="1">
        <v>43963</v>
      </c>
      <c r="C506">
        <f t="shared" si="55"/>
        <v>232</v>
      </c>
      <c r="D506" s="11">
        <f t="shared" si="49"/>
        <v>497.83814188311612</v>
      </c>
      <c r="E506" s="11">
        <f t="shared" si="50"/>
        <v>2962.3210925059111</v>
      </c>
      <c r="F506" s="11">
        <f t="shared" si="51"/>
        <v>112.51495504407524</v>
      </c>
      <c r="G506" s="11">
        <f t="shared" si="52"/>
        <v>492.31310163835826</v>
      </c>
      <c r="H506" s="11">
        <f t="shared" si="53"/>
        <v>260.92016570287103</v>
      </c>
    </row>
    <row r="507" spans="1:8">
      <c r="A507" t="s">
        <v>58</v>
      </c>
      <c r="B507" s="1">
        <v>43962</v>
      </c>
      <c r="C507">
        <f t="shared" si="55"/>
        <v>227</v>
      </c>
      <c r="D507" s="11">
        <f t="shared" si="49"/>
        <v>492.08303046315268</v>
      </c>
      <c r="E507" s="11">
        <f t="shared" si="50"/>
        <v>2928.0760507648506</v>
      </c>
      <c r="F507" s="11">
        <f t="shared" si="51"/>
        <v>111.21425899808433</v>
      </c>
      <c r="G507" s="11">
        <f t="shared" si="52"/>
        <v>486.62186082117364</v>
      </c>
      <c r="H507" s="11">
        <f t="shared" si="53"/>
        <v>257.90387486654555</v>
      </c>
    </row>
    <row r="508" spans="1:8">
      <c r="A508" t="s">
        <v>58</v>
      </c>
      <c r="B508" s="1">
        <v>43961</v>
      </c>
      <c r="C508">
        <f t="shared" si="55"/>
        <v>226</v>
      </c>
      <c r="D508" s="11">
        <f t="shared" si="49"/>
        <v>484.94165132889145</v>
      </c>
      <c r="E508" s="11">
        <f t="shared" si="50"/>
        <v>2885.5822033489358</v>
      </c>
      <c r="F508" s="11">
        <f t="shared" si="51"/>
        <v>109.60025660524889</v>
      </c>
      <c r="G508" s="11">
        <f t="shared" si="52"/>
        <v>479.55973717941168</v>
      </c>
      <c r="H508" s="11">
        <f t="shared" si="53"/>
        <v>254.16103222293</v>
      </c>
    </row>
    <row r="509" spans="1:8">
      <c r="A509" t="s">
        <v>58</v>
      </c>
      <c r="B509" s="1">
        <v>43960</v>
      </c>
      <c r="C509">
        <f t="shared" si="55"/>
        <v>218</v>
      </c>
      <c r="D509" s="11">
        <f t="shared" si="49"/>
        <v>480.78284818599815</v>
      </c>
      <c r="E509" s="11">
        <f t="shared" si="50"/>
        <v>2860.8357863243741</v>
      </c>
      <c r="F509" s="11">
        <f t="shared" si="51"/>
        <v>108.66033756471531</v>
      </c>
      <c r="G509" s="11">
        <f t="shared" si="52"/>
        <v>475.44708870567973</v>
      </c>
      <c r="H509" s="11">
        <f t="shared" si="53"/>
        <v>251.98137680105975</v>
      </c>
    </row>
    <row r="510" spans="1:8">
      <c r="A510" t="s">
        <v>58</v>
      </c>
      <c r="B510" s="1">
        <v>43959</v>
      </c>
      <c r="C510">
        <f t="shared" si="55"/>
        <v>213</v>
      </c>
      <c r="D510" s="11">
        <f t="shared" si="49"/>
        <v>475.57384222924293</v>
      </c>
      <c r="E510" s="11">
        <f t="shared" si="50"/>
        <v>2829.840274091589</v>
      </c>
      <c r="F510" s="11">
        <f t="shared" si="51"/>
        <v>107.48306523111769</v>
      </c>
      <c r="G510" s="11">
        <f t="shared" si="52"/>
        <v>470.295892637571</v>
      </c>
      <c r="H510" s="11">
        <f t="shared" si="53"/>
        <v>249.2513033433637</v>
      </c>
    </row>
    <row r="511" spans="1:8">
      <c r="A511" t="s">
        <v>58</v>
      </c>
      <c r="B511" s="1">
        <v>43958</v>
      </c>
      <c r="C511">
        <f t="shared" si="55"/>
        <v>207</v>
      </c>
      <c r="D511" s="11">
        <f t="shared" si="49"/>
        <v>471.37303097379515</v>
      </c>
      <c r="E511" s="11">
        <f t="shared" si="50"/>
        <v>2804.8438932586982</v>
      </c>
      <c r="F511" s="11">
        <f t="shared" si="51"/>
        <v>106.53365205886155</v>
      </c>
      <c r="G511" s="11">
        <f t="shared" si="52"/>
        <v>466.14170226006399</v>
      </c>
      <c r="H511" s="11">
        <f t="shared" si="53"/>
        <v>247.04963120006042</v>
      </c>
    </row>
    <row r="512" spans="1:8">
      <c r="A512" t="s">
        <v>58</v>
      </c>
      <c r="B512" s="1">
        <v>43957</v>
      </c>
      <c r="C512">
        <f t="shared" si="55"/>
        <v>204</v>
      </c>
      <c r="D512" s="11">
        <f t="shared" si="49"/>
        <v>464.44169240230627</v>
      </c>
      <c r="E512" s="11">
        <f t="shared" si="50"/>
        <v>2763.5998648844279</v>
      </c>
      <c r="F512" s="11">
        <f t="shared" si="51"/>
        <v>104.96712032463893</v>
      </c>
      <c r="G512" s="11">
        <f t="shared" si="52"/>
        <v>459.28728813717737</v>
      </c>
      <c r="H512" s="11">
        <f t="shared" si="53"/>
        <v>243.41687216361004</v>
      </c>
    </row>
    <row r="513" spans="1:8">
      <c r="A513" t="s">
        <v>58</v>
      </c>
      <c r="B513" s="1">
        <v>43956</v>
      </c>
      <c r="C513">
        <f t="shared" si="55"/>
        <v>202</v>
      </c>
      <c r="D513" s="11">
        <f t="shared" si="49"/>
        <v>457.51035383081745</v>
      </c>
      <c r="E513" s="11">
        <f t="shared" si="50"/>
        <v>2722.355836510158</v>
      </c>
      <c r="F513" s="11">
        <f t="shared" si="51"/>
        <v>103.40058859041629</v>
      </c>
      <c r="G513" s="11">
        <f t="shared" si="52"/>
        <v>452.43287401429075</v>
      </c>
      <c r="H513" s="11">
        <f t="shared" si="53"/>
        <v>239.78411312715963</v>
      </c>
    </row>
    <row r="514" spans="1:8">
      <c r="A514" t="s">
        <v>58</v>
      </c>
      <c r="B514" s="1">
        <v>43955</v>
      </c>
      <c r="C514">
        <f t="shared" si="55"/>
        <v>197</v>
      </c>
      <c r="D514" s="11">
        <f t="shared" ref="D514:D577" si="56">SUMIFS(CasesHB,HB,"Wales",SpecDate,B514)*SUMIFS(Pop,Area,A514)</f>
        <v>450.8310639346555</v>
      </c>
      <c r="E514" s="11">
        <f t="shared" ref="E514:E577" si="57">SUMIFS(CasesHB,HB,"Wales",SpecDate,B514)*SUMIFS(AreaKm2,Area,A514)</f>
        <v>2682.6115909858613</v>
      </c>
      <c r="F514" s="11">
        <f t="shared" ref="F514:F577" si="58">SUMIFS(CasesHB,HB,"Wales",SpecDate,B514)*SUMIFS(PopKm2,Area,A514)</f>
        <v>101.89102164652903</v>
      </c>
      <c r="G514" s="11">
        <f t="shared" ref="G514:G577" si="59">SUMIFS(CasesHB,HB,"Wales",SpecDate,B514)*SUMIFS(PopKm2SRT,Area,A514)</f>
        <v>445.82771131405457</v>
      </c>
      <c r="H514" s="11">
        <f t="shared" ref="H514:H577" si="60">SUMIFS(CasesHB,HB,"Wales",SpecDate,B514)*SUMIFS(PopSRTKm2,Area,A514)</f>
        <v>236.28345441930742</v>
      </c>
    </row>
    <row r="515" spans="1:8">
      <c r="A515" t="s">
        <v>58</v>
      </c>
      <c r="B515" s="1">
        <v>43954</v>
      </c>
      <c r="C515">
        <f t="shared" si="55"/>
        <v>196</v>
      </c>
      <c r="D515" s="11">
        <f t="shared" si="56"/>
        <v>445.45402552768235</v>
      </c>
      <c r="E515" s="11">
        <f t="shared" si="57"/>
        <v>2650.6162235197608</v>
      </c>
      <c r="F515" s="11">
        <f t="shared" si="58"/>
        <v>100.67577278604116</v>
      </c>
      <c r="G515" s="11">
        <f t="shared" si="59"/>
        <v>440.51034763084556</v>
      </c>
      <c r="H515" s="11">
        <f t="shared" si="60"/>
        <v>233.46531407587923</v>
      </c>
    </row>
    <row r="516" spans="1:8">
      <c r="A516" t="s">
        <v>58</v>
      </c>
      <c r="B516" s="1">
        <v>43953</v>
      </c>
      <c r="C516">
        <f t="shared" si="55"/>
        <v>196</v>
      </c>
      <c r="D516" s="11">
        <f t="shared" si="56"/>
        <v>441.50526294756145</v>
      </c>
      <c r="E516" s="11">
        <f t="shared" si="57"/>
        <v>2627.1196255368432</v>
      </c>
      <c r="F516" s="11">
        <f t="shared" si="58"/>
        <v>99.783324404120393</v>
      </c>
      <c r="G516" s="11">
        <f t="shared" si="59"/>
        <v>436.605408675989</v>
      </c>
      <c r="H516" s="11">
        <f t="shared" si="60"/>
        <v>231.39574226117415</v>
      </c>
    </row>
    <row r="517" spans="1:8">
      <c r="A517" t="s">
        <v>58</v>
      </c>
      <c r="B517" s="1">
        <v>43952</v>
      </c>
      <c r="C517">
        <f t="shared" si="55"/>
        <v>186</v>
      </c>
      <c r="D517" s="11">
        <f t="shared" si="56"/>
        <v>434.48990815096363</v>
      </c>
      <c r="E517" s="11">
        <f t="shared" si="57"/>
        <v>2585.3756695459151</v>
      </c>
      <c r="F517" s="11">
        <f t="shared" si="58"/>
        <v>98.197804406452633</v>
      </c>
      <c r="G517" s="11">
        <f t="shared" si="59"/>
        <v>429.66791074555221</v>
      </c>
      <c r="H517" s="11">
        <f t="shared" si="60"/>
        <v>227.71894978185767</v>
      </c>
    </row>
    <row r="518" spans="1:8">
      <c r="A518" t="s">
        <v>58</v>
      </c>
      <c r="B518" s="1">
        <v>43951</v>
      </c>
      <c r="C518">
        <f t="shared" si="55"/>
        <v>184</v>
      </c>
      <c r="D518" s="11">
        <f t="shared" si="56"/>
        <v>427.85262636735615</v>
      </c>
      <c r="E518" s="11">
        <f t="shared" si="57"/>
        <v>2545.8813878299475</v>
      </c>
      <c r="F518" s="11">
        <f t="shared" si="58"/>
        <v>96.697731594287944</v>
      </c>
      <c r="G518" s="11">
        <f t="shared" si="59"/>
        <v>423.10428994909114</v>
      </c>
      <c r="H518" s="11">
        <f t="shared" si="60"/>
        <v>224.2403077954385</v>
      </c>
    </row>
    <row r="519" spans="1:8">
      <c r="A519" t="s">
        <v>58</v>
      </c>
      <c r="B519" s="1">
        <v>43950</v>
      </c>
      <c r="C519">
        <f t="shared" si="55"/>
        <v>178</v>
      </c>
      <c r="D519" s="11">
        <f t="shared" si="56"/>
        <v>419.78706875689642</v>
      </c>
      <c r="E519" s="11">
        <f t="shared" si="57"/>
        <v>2497.8883366307969</v>
      </c>
      <c r="F519" s="11">
        <f t="shared" si="58"/>
        <v>94.874858303556152</v>
      </c>
      <c r="G519" s="11">
        <f t="shared" si="59"/>
        <v>415.12824442427763</v>
      </c>
      <c r="H519" s="11">
        <f t="shared" si="60"/>
        <v>220.01309728029622</v>
      </c>
    </row>
    <row r="520" spans="1:8">
      <c r="A520" t="s">
        <v>58</v>
      </c>
      <c r="B520" s="1">
        <v>43949</v>
      </c>
      <c r="C520">
        <f t="shared" si="55"/>
        <v>171</v>
      </c>
      <c r="D520" s="11">
        <f t="shared" si="56"/>
        <v>412.93974641051653</v>
      </c>
      <c r="E520" s="11">
        <f t="shared" si="57"/>
        <v>2457.1442358731842</v>
      </c>
      <c r="F520" s="11">
        <f t="shared" si="58"/>
        <v>93.32731483277864</v>
      </c>
      <c r="G520" s="11">
        <f t="shared" si="59"/>
        <v>408.35691410894117</v>
      </c>
      <c r="H520" s="11">
        <f t="shared" si="60"/>
        <v>216.42437168671188</v>
      </c>
    </row>
    <row r="521" spans="1:8">
      <c r="A521" t="s">
        <v>58</v>
      </c>
      <c r="B521" s="1">
        <v>43948</v>
      </c>
      <c r="C521">
        <f t="shared" si="55"/>
        <v>170</v>
      </c>
      <c r="D521" s="11">
        <f t="shared" si="56"/>
        <v>406.80656197756281</v>
      </c>
      <c r="E521" s="11">
        <f t="shared" si="57"/>
        <v>2420.6495198571633</v>
      </c>
      <c r="F521" s="11">
        <f t="shared" si="58"/>
        <v>91.941171601284665</v>
      </c>
      <c r="G521" s="11">
        <f t="shared" si="59"/>
        <v>402.29179615778088</v>
      </c>
      <c r="H521" s="11">
        <f t="shared" si="60"/>
        <v>213.2099303574891</v>
      </c>
    </row>
    <row r="522" spans="1:8">
      <c r="A522" t="s">
        <v>58</v>
      </c>
      <c r="B522" s="1">
        <v>43947</v>
      </c>
      <c r="C522">
        <f t="shared" si="55"/>
        <v>165</v>
      </c>
      <c r="D522" s="11">
        <f t="shared" si="56"/>
        <v>399.91723151862845</v>
      </c>
      <c r="E522" s="11">
        <f t="shared" si="57"/>
        <v>2379.6554552912226</v>
      </c>
      <c r="F522" s="11">
        <f t="shared" si="58"/>
        <v>90.384133998784606</v>
      </c>
      <c r="G522" s="11">
        <f t="shared" si="59"/>
        <v>395.47892393866937</v>
      </c>
      <c r="H522" s="11">
        <f t="shared" si="60"/>
        <v>209.59918804247172</v>
      </c>
    </row>
    <row r="523" spans="1:8">
      <c r="A523" t="s">
        <v>58</v>
      </c>
      <c r="B523" s="1">
        <v>43946</v>
      </c>
      <c r="C523">
        <f t="shared" si="55"/>
        <v>164</v>
      </c>
      <c r="D523" s="11">
        <f t="shared" si="56"/>
        <v>394.91826612464558</v>
      </c>
      <c r="E523" s="11">
        <f t="shared" si="57"/>
        <v>2349.9097621000819</v>
      </c>
      <c r="F523" s="11">
        <f t="shared" si="58"/>
        <v>89.254332323799787</v>
      </c>
      <c r="G523" s="11">
        <f t="shared" si="59"/>
        <v>390.53543738943603</v>
      </c>
      <c r="H523" s="11">
        <f t="shared" si="60"/>
        <v>206.97919819194084</v>
      </c>
    </row>
    <row r="524" spans="1:8">
      <c r="A524" t="s">
        <v>58</v>
      </c>
      <c r="B524" s="1">
        <v>43945</v>
      </c>
      <c r="C524">
        <f t="shared" si="55"/>
        <v>162</v>
      </c>
      <c r="D524" s="11">
        <f t="shared" si="56"/>
        <v>389.24717092979108</v>
      </c>
      <c r="E524" s="11">
        <f t="shared" si="57"/>
        <v>2316.1646479756791</v>
      </c>
      <c r="F524" s="11">
        <f t="shared" si="58"/>
        <v>87.972624541254007</v>
      </c>
      <c r="G524" s="11">
        <f t="shared" si="59"/>
        <v>384.92728037980152</v>
      </c>
      <c r="H524" s="11">
        <f t="shared" si="60"/>
        <v>204.00694079848142</v>
      </c>
    </row>
    <row r="525" spans="1:8">
      <c r="A525" t="s">
        <v>58</v>
      </c>
      <c r="B525" s="1">
        <v>43944</v>
      </c>
      <c r="C525">
        <f t="shared" si="55"/>
        <v>159</v>
      </c>
      <c r="D525" s="11">
        <f t="shared" si="56"/>
        <v>380.55149163101419</v>
      </c>
      <c r="E525" s="11">
        <f t="shared" si="57"/>
        <v>2264.422139651595</v>
      </c>
      <c r="F525" s="11">
        <f t="shared" si="58"/>
        <v>86.007339274683787</v>
      </c>
      <c r="G525" s="11">
        <f t="shared" si="59"/>
        <v>376.32810629836194</v>
      </c>
      <c r="H525" s="11">
        <f t="shared" si="60"/>
        <v>199.44947946184362</v>
      </c>
    </row>
    <row r="526" spans="1:8">
      <c r="A526" t="s">
        <v>58</v>
      </c>
      <c r="B526" s="1">
        <v>43943</v>
      </c>
      <c r="C526">
        <f t="shared" si="55"/>
        <v>156</v>
      </c>
      <c r="D526" s="11">
        <f t="shared" si="56"/>
        <v>372.23388534522758</v>
      </c>
      <c r="E526" s="11">
        <f t="shared" si="57"/>
        <v>2214.9293056024708</v>
      </c>
      <c r="F526" s="11">
        <f t="shared" si="58"/>
        <v>84.127501193616638</v>
      </c>
      <c r="G526" s="11">
        <f t="shared" si="59"/>
        <v>368.10280935089804</v>
      </c>
      <c r="H526" s="11">
        <f t="shared" si="60"/>
        <v>195.09016861810315</v>
      </c>
    </row>
    <row r="527" spans="1:8">
      <c r="A527" t="s">
        <v>58</v>
      </c>
      <c r="B527" s="1">
        <v>43942</v>
      </c>
      <c r="C527">
        <f t="shared" si="55"/>
        <v>153</v>
      </c>
      <c r="D527" s="11">
        <f t="shared" si="56"/>
        <v>361.68984909405367</v>
      </c>
      <c r="E527" s="11">
        <f t="shared" si="57"/>
        <v>2152.1883897119142</v>
      </c>
      <c r="F527" s="11">
        <f t="shared" si="58"/>
        <v>81.744474131253725</v>
      </c>
      <c r="G527" s="11">
        <f t="shared" si="59"/>
        <v>357.67579150335536</v>
      </c>
      <c r="H527" s="11">
        <f t="shared" si="60"/>
        <v>189.56397153841192</v>
      </c>
    </row>
    <row r="528" spans="1:8">
      <c r="A528" t="s">
        <v>58</v>
      </c>
      <c r="B528" s="1">
        <v>43941</v>
      </c>
      <c r="C528">
        <f t="shared" si="55"/>
        <v>146</v>
      </c>
      <c r="D528" s="11">
        <f t="shared" si="56"/>
        <v>351.06179661777077</v>
      </c>
      <c r="E528" s="11">
        <f t="shared" si="57"/>
        <v>2088.9475462047003</v>
      </c>
      <c r="F528" s="11">
        <f t="shared" si="58"/>
        <v>79.342458805445688</v>
      </c>
      <c r="G528" s="11">
        <f t="shared" si="59"/>
        <v>347.16568984826262</v>
      </c>
      <c r="H528" s="11">
        <f t="shared" si="60"/>
        <v>183.99374101585465</v>
      </c>
    </row>
    <row r="529" spans="1:8">
      <c r="A529" t="s">
        <v>58</v>
      </c>
      <c r="B529" s="1">
        <v>43940</v>
      </c>
      <c r="C529">
        <f t="shared" ref="C529:C560" si="61">SUMIFS(Cases,LA,"Powys",SpecDate,B529)</f>
        <v>143</v>
      </c>
      <c r="D529" s="11">
        <f t="shared" si="56"/>
        <v>339.50956566528941</v>
      </c>
      <c r="E529" s="11">
        <f t="shared" si="57"/>
        <v>2020.20749891425</v>
      </c>
      <c r="F529" s="11">
        <f t="shared" si="58"/>
        <v>76.731572581741304</v>
      </c>
      <c r="G529" s="11">
        <f t="shared" si="59"/>
        <v>335.74166631011826</v>
      </c>
      <c r="H529" s="11">
        <f t="shared" si="60"/>
        <v>177.93914262177063</v>
      </c>
    </row>
    <row r="530" spans="1:8">
      <c r="A530" t="s">
        <v>58</v>
      </c>
      <c r="B530" s="1">
        <v>43939</v>
      </c>
      <c r="C530">
        <f t="shared" si="61"/>
        <v>140</v>
      </c>
      <c r="D530" s="11">
        <f t="shared" si="56"/>
        <v>332.03212163059237</v>
      </c>
      <c r="E530" s="11">
        <f t="shared" si="57"/>
        <v>1975.7139410317038</v>
      </c>
      <c r="F530" s="11">
        <f t="shared" si="58"/>
        <v>75.041617135125364</v>
      </c>
      <c r="G530" s="11">
        <f t="shared" si="59"/>
        <v>328.34720743815575</v>
      </c>
      <c r="H530" s="11">
        <f t="shared" si="60"/>
        <v>174.02016620669082</v>
      </c>
    </row>
    <row r="531" spans="1:8">
      <c r="A531" t="s">
        <v>58</v>
      </c>
      <c r="B531" s="1">
        <v>43938</v>
      </c>
      <c r="C531">
        <f t="shared" si="61"/>
        <v>126</v>
      </c>
      <c r="D531" s="11">
        <f t="shared" si="56"/>
        <v>321.82415027985422</v>
      </c>
      <c r="E531" s="11">
        <f t="shared" si="57"/>
        <v>1914.9727356077788</v>
      </c>
      <c r="F531" s="11">
        <f t="shared" si="58"/>
        <v>72.734543126542945</v>
      </c>
      <c r="G531" s="11">
        <f t="shared" si="59"/>
        <v>318.25252482081368</v>
      </c>
      <c r="H531" s="11">
        <f t="shared" si="60"/>
        <v>168.67010289846385</v>
      </c>
    </row>
    <row r="532" spans="1:8">
      <c r="A532" t="s">
        <v>58</v>
      </c>
      <c r="B532" s="1">
        <v>43937</v>
      </c>
      <c r="C532">
        <f t="shared" si="61"/>
        <v>123</v>
      </c>
      <c r="D532" s="11">
        <f t="shared" si="56"/>
        <v>308.29753803731239</v>
      </c>
      <c r="E532" s="11">
        <f t="shared" si="57"/>
        <v>1834.4843893258699</v>
      </c>
      <c r="F532" s="11">
        <f t="shared" si="58"/>
        <v>69.677432711878168</v>
      </c>
      <c r="G532" s="11">
        <f t="shared" si="59"/>
        <v>304.87603180524104</v>
      </c>
      <c r="H532" s="11">
        <f t="shared" si="60"/>
        <v>161.5807185970273</v>
      </c>
    </row>
    <row r="533" spans="1:8">
      <c r="A533" t="s">
        <v>58</v>
      </c>
      <c r="B533" s="1">
        <v>43936</v>
      </c>
      <c r="C533">
        <f t="shared" si="61"/>
        <v>121</v>
      </c>
      <c r="D533" s="11">
        <f t="shared" si="56"/>
        <v>293.2166256302549</v>
      </c>
      <c r="E533" s="11">
        <f t="shared" si="57"/>
        <v>1744.7473821357912</v>
      </c>
      <c r="F533" s="11">
        <f t="shared" si="58"/>
        <v>66.269039423478631</v>
      </c>
      <c r="G533" s="11">
        <f t="shared" si="59"/>
        <v>289.96248834999079</v>
      </c>
      <c r="H533" s="11">
        <f t="shared" si="60"/>
        <v>153.67671560256855</v>
      </c>
    </row>
    <row r="534" spans="1:8">
      <c r="A534" t="s">
        <v>58</v>
      </c>
      <c r="B534" s="1">
        <v>43935</v>
      </c>
      <c r="C534">
        <f t="shared" si="61"/>
        <v>115</v>
      </c>
      <c r="D534" s="11">
        <f t="shared" si="56"/>
        <v>278.30374567341528</v>
      </c>
      <c r="E534" s="11">
        <f t="shared" si="57"/>
        <v>1656.0102301790282</v>
      </c>
      <c r="F534" s="11">
        <f t="shared" si="58"/>
        <v>62.898622661969327</v>
      </c>
      <c r="G534" s="11">
        <f t="shared" si="59"/>
        <v>275.21511250984082</v>
      </c>
      <c r="H534" s="11">
        <f t="shared" si="60"/>
        <v>145.86077949384193</v>
      </c>
    </row>
    <row r="535" spans="1:8">
      <c r="A535" t="s">
        <v>58</v>
      </c>
      <c r="B535" s="1">
        <v>43934</v>
      </c>
      <c r="C535">
        <f t="shared" si="61"/>
        <v>107</v>
      </c>
      <c r="D535" s="11">
        <f t="shared" si="56"/>
        <v>265.28123078152714</v>
      </c>
      <c r="E535" s="11">
        <f t="shared" si="57"/>
        <v>1578.5214495970661</v>
      </c>
      <c r="F535" s="11">
        <f t="shared" si="58"/>
        <v>59.955441827975292</v>
      </c>
      <c r="G535" s="11">
        <f t="shared" si="59"/>
        <v>262.33712233956902</v>
      </c>
      <c r="H535" s="11">
        <f t="shared" si="60"/>
        <v>139.03559584960178</v>
      </c>
    </row>
    <row r="536" spans="1:8">
      <c r="A536" t="s">
        <v>58</v>
      </c>
      <c r="B536" s="1">
        <v>43933</v>
      </c>
      <c r="C536">
        <f t="shared" si="61"/>
        <v>97</v>
      </c>
      <c r="D536" s="11">
        <f t="shared" si="56"/>
        <v>254.06506472948161</v>
      </c>
      <c r="E536" s="11">
        <f t="shared" si="57"/>
        <v>1511.7811127732471</v>
      </c>
      <c r="F536" s="11">
        <f t="shared" si="58"/>
        <v>57.420508658051396</v>
      </c>
      <c r="G536" s="11">
        <f t="shared" si="59"/>
        <v>251.24543403162525</v>
      </c>
      <c r="H536" s="11">
        <f t="shared" si="60"/>
        <v>133.15713122698205</v>
      </c>
    </row>
    <row r="537" spans="1:8">
      <c r="A537" t="s">
        <v>58</v>
      </c>
      <c r="B537" s="1">
        <v>43932</v>
      </c>
      <c r="C537">
        <f t="shared" si="61"/>
        <v>95</v>
      </c>
      <c r="D537" s="11">
        <f t="shared" si="56"/>
        <v>243.85709337874349</v>
      </c>
      <c r="E537" s="11">
        <f t="shared" si="57"/>
        <v>1451.039907349322</v>
      </c>
      <c r="F537" s="11">
        <f t="shared" si="58"/>
        <v>55.113434649468971</v>
      </c>
      <c r="G537" s="11">
        <f t="shared" si="59"/>
        <v>241.15075141428315</v>
      </c>
      <c r="H537" s="11">
        <f t="shared" si="60"/>
        <v>127.80706791875508</v>
      </c>
    </row>
    <row r="538" spans="1:8">
      <c r="A538" t="s">
        <v>58</v>
      </c>
      <c r="B538" s="1">
        <v>43931</v>
      </c>
      <c r="C538">
        <f t="shared" si="61"/>
        <v>92</v>
      </c>
      <c r="D538" s="11">
        <f t="shared" si="56"/>
        <v>233.60711391545092</v>
      </c>
      <c r="E538" s="11">
        <f t="shared" si="57"/>
        <v>1390.0487381170681</v>
      </c>
      <c r="F538" s="11">
        <f t="shared" si="58"/>
        <v>52.796866509163991</v>
      </c>
      <c r="G538" s="11">
        <f t="shared" si="59"/>
        <v>231.01452689316599</v>
      </c>
      <c r="H538" s="11">
        <f t="shared" si="60"/>
        <v>122.4349878890951</v>
      </c>
    </row>
    <row r="539" spans="1:8">
      <c r="A539" t="s">
        <v>58</v>
      </c>
      <c r="B539" s="1">
        <v>43930</v>
      </c>
      <c r="C539">
        <f t="shared" si="61"/>
        <v>84</v>
      </c>
      <c r="D539" s="11">
        <f t="shared" si="56"/>
        <v>221.00468014910757</v>
      </c>
      <c r="E539" s="11">
        <f t="shared" si="57"/>
        <v>1315.059595618395</v>
      </c>
      <c r="F539" s="11">
        <f t="shared" si="58"/>
        <v>49.948626992395567</v>
      </c>
      <c r="G539" s="11">
        <f t="shared" si="59"/>
        <v>218.55195576064492</v>
      </c>
      <c r="H539" s="11">
        <f t="shared" si="60"/>
        <v>115.82997145918527</v>
      </c>
    </row>
    <row r="540" spans="1:8">
      <c r="A540" t="s">
        <v>58</v>
      </c>
      <c r="B540" s="1">
        <v>43929</v>
      </c>
      <c r="C540">
        <f t="shared" si="61"/>
        <v>73</v>
      </c>
      <c r="D540" s="11">
        <f t="shared" si="56"/>
        <v>204.62151625286126</v>
      </c>
      <c r="E540" s="11">
        <f t="shared" si="57"/>
        <v>1217.5737103701201</v>
      </c>
      <c r="F540" s="11">
        <f t="shared" si="58"/>
        <v>46.24591562059662</v>
      </c>
      <c r="G540" s="11">
        <f t="shared" si="59"/>
        <v>202.3506132883675</v>
      </c>
      <c r="H540" s="11">
        <f t="shared" si="60"/>
        <v>107.2434501003025</v>
      </c>
    </row>
    <row r="541" spans="1:8">
      <c r="A541" t="s">
        <v>58</v>
      </c>
      <c r="B541" s="1">
        <v>43928</v>
      </c>
      <c r="C541">
        <f t="shared" si="61"/>
        <v>69</v>
      </c>
      <c r="D541" s="11">
        <f t="shared" si="56"/>
        <v>188.53240914449626</v>
      </c>
      <c r="E541" s="11">
        <f t="shared" si="57"/>
        <v>1121.8375717801478</v>
      </c>
      <c r="F541" s="11">
        <f t="shared" si="58"/>
        <v>42.609663170855598</v>
      </c>
      <c r="G541" s="11">
        <f t="shared" si="59"/>
        <v>186.44006414251555</v>
      </c>
      <c r="H541" s="11">
        <f t="shared" si="60"/>
        <v>98.811045791450951</v>
      </c>
    </row>
    <row r="542" spans="1:8">
      <c r="A542" t="s">
        <v>58</v>
      </c>
      <c r="B542" s="1">
        <v>43927</v>
      </c>
      <c r="C542">
        <f t="shared" si="61"/>
        <v>65</v>
      </c>
      <c r="D542" s="11">
        <f t="shared" si="56"/>
        <v>172.7373588240126</v>
      </c>
      <c r="E542" s="11">
        <f t="shared" si="57"/>
        <v>1027.8511798484776</v>
      </c>
      <c r="F542" s="11">
        <f t="shared" si="58"/>
        <v>39.039869643172509</v>
      </c>
      <c r="G542" s="11">
        <f t="shared" si="59"/>
        <v>170.82030832308911</v>
      </c>
      <c r="H542" s="11">
        <f t="shared" si="60"/>
        <v>90.532758532630652</v>
      </c>
    </row>
    <row r="543" spans="1:8">
      <c r="A543" t="s">
        <v>58</v>
      </c>
      <c r="B543" s="1">
        <v>43926</v>
      </c>
      <c r="C543">
        <f t="shared" si="61"/>
        <v>60</v>
      </c>
      <c r="D543" s="11">
        <f t="shared" si="56"/>
        <v>156.81628416586554</v>
      </c>
      <c r="E543" s="11">
        <f t="shared" si="57"/>
        <v>933.11489649182067</v>
      </c>
      <c r="F543" s="11">
        <f t="shared" si="58"/>
        <v>35.441593720321734</v>
      </c>
      <c r="G543" s="11">
        <f t="shared" si="59"/>
        <v>155.07592679233747</v>
      </c>
      <c r="H543" s="11">
        <f t="shared" si="60"/>
        <v>82.188421109511239</v>
      </c>
    </row>
    <row r="544" spans="1:8">
      <c r="A544" t="s">
        <v>58</v>
      </c>
      <c r="B544" s="1">
        <v>43925</v>
      </c>
      <c r="C544">
        <f t="shared" si="61"/>
        <v>55</v>
      </c>
      <c r="D544" s="11">
        <f t="shared" si="56"/>
        <v>147.53249129132595</v>
      </c>
      <c r="E544" s="11">
        <f t="shared" si="57"/>
        <v>877.8728948511316</v>
      </c>
      <c r="F544" s="11">
        <f t="shared" si="58"/>
        <v>33.343390609635662</v>
      </c>
      <c r="G544" s="11">
        <f t="shared" si="59"/>
        <v>145.89516605804693</v>
      </c>
      <c r="H544" s="11">
        <f t="shared" si="60"/>
        <v>77.322725672811004</v>
      </c>
    </row>
    <row r="545" spans="1:8">
      <c r="A545" t="s">
        <v>58</v>
      </c>
      <c r="B545" s="1">
        <v>43924</v>
      </c>
      <c r="C545">
        <f t="shared" si="61"/>
        <v>48</v>
      </c>
      <c r="D545" s="11">
        <f t="shared" si="56"/>
        <v>135.7282116635177</v>
      </c>
      <c r="E545" s="11">
        <f t="shared" si="57"/>
        <v>807.63306471070791</v>
      </c>
      <c r="F545" s="11">
        <f t="shared" si="58"/>
        <v>30.675539595595907</v>
      </c>
      <c r="G545" s="11">
        <f t="shared" si="59"/>
        <v>134.22189109725218</v>
      </c>
      <c r="H545" s="11">
        <f t="shared" si="60"/>
        <v>71.136026950128795</v>
      </c>
    </row>
    <row r="546" spans="1:8">
      <c r="A546" t="s">
        <v>58</v>
      </c>
      <c r="B546" s="1">
        <v>43923</v>
      </c>
      <c r="C546">
        <f t="shared" si="61"/>
        <v>47</v>
      </c>
      <c r="D546" s="11">
        <f t="shared" si="56"/>
        <v>122.1175831958669</v>
      </c>
      <c r="E546" s="11">
        <f t="shared" si="57"/>
        <v>726.64479081214108</v>
      </c>
      <c r="F546" s="11">
        <f t="shared" si="58"/>
        <v>27.599440917486014</v>
      </c>
      <c r="G546" s="11">
        <f t="shared" si="59"/>
        <v>120.76231427412939</v>
      </c>
      <c r="H546" s="11">
        <f t="shared" si="60"/>
        <v>64.00260920582619</v>
      </c>
    </row>
    <row r="547" spans="1:8">
      <c r="A547" t="s">
        <v>58</v>
      </c>
      <c r="B547" s="1">
        <v>43922</v>
      </c>
      <c r="C547">
        <f t="shared" si="61"/>
        <v>45</v>
      </c>
      <c r="D547" s="11">
        <f t="shared" si="56"/>
        <v>108.1288817152258</v>
      </c>
      <c r="E547" s="11">
        <f t="shared" si="57"/>
        <v>643.40684263861408</v>
      </c>
      <c r="F547" s="11">
        <f t="shared" si="58"/>
        <v>24.437895053873063</v>
      </c>
      <c r="G547" s="11">
        <f t="shared" si="59"/>
        <v>106.92886031703098</v>
      </c>
      <c r="H547" s="11">
        <f t="shared" si="60"/>
        <v>56.671040968626286</v>
      </c>
    </row>
    <row r="548" spans="1:8">
      <c r="A548" t="s">
        <v>58</v>
      </c>
      <c r="B548" s="1">
        <v>43921</v>
      </c>
      <c r="C548">
        <f t="shared" si="61"/>
        <v>39</v>
      </c>
      <c r="D548" s="11">
        <f t="shared" si="56"/>
        <v>94.686285697792911</v>
      </c>
      <c r="E548" s="11">
        <f t="shared" si="57"/>
        <v>563.41842397336291</v>
      </c>
      <c r="F548" s="11">
        <f t="shared" si="58"/>
        <v>21.399772902653414</v>
      </c>
      <c r="G548" s="11">
        <f t="shared" si="59"/>
        <v>93.635451109008486</v>
      </c>
      <c r="H548" s="11">
        <f t="shared" si="60"/>
        <v>49.625690110055807</v>
      </c>
    </row>
    <row r="549" spans="1:8">
      <c r="A549" t="s">
        <v>58</v>
      </c>
      <c r="B549" s="1">
        <v>43920</v>
      </c>
      <c r="C549">
        <f t="shared" si="61"/>
        <v>35</v>
      </c>
      <c r="D549" s="11">
        <f t="shared" si="56"/>
        <v>83.302087195529424</v>
      </c>
      <c r="E549" s="11">
        <f t="shared" si="57"/>
        <v>495.67823191622836</v>
      </c>
      <c r="F549" s="11">
        <f t="shared" si="58"/>
        <v>18.82686320583927</v>
      </c>
      <c r="G549" s="11">
        <f t="shared" si="59"/>
        <v>82.377595185964424</v>
      </c>
      <c r="H549" s="11">
        <f t="shared" si="60"/>
        <v>43.659158601703929</v>
      </c>
    </row>
    <row r="550" spans="1:8">
      <c r="A550" t="s">
        <v>58</v>
      </c>
      <c r="B550" s="1">
        <v>43919</v>
      </c>
      <c r="C550">
        <f t="shared" si="61"/>
        <v>25</v>
      </c>
      <c r="D550" s="11">
        <f t="shared" si="56"/>
        <v>69.271377602333857</v>
      </c>
      <c r="E550" s="11">
        <f t="shared" si="57"/>
        <v>412.19031993437244</v>
      </c>
      <c r="F550" s="11">
        <f t="shared" si="58"/>
        <v>15.655823210503762</v>
      </c>
      <c r="G550" s="11">
        <f t="shared" si="59"/>
        <v>68.502599325090941</v>
      </c>
      <c r="H550" s="11">
        <f t="shared" si="60"/>
        <v>36.305573643070993</v>
      </c>
    </row>
    <row r="551" spans="1:8">
      <c r="A551" t="s">
        <v>58</v>
      </c>
      <c r="B551" s="1">
        <v>43918</v>
      </c>
      <c r="C551">
        <f t="shared" si="61"/>
        <v>22</v>
      </c>
      <c r="D551" s="11">
        <f t="shared" si="56"/>
        <v>62.718112043835319</v>
      </c>
      <c r="E551" s="11">
        <f t="shared" si="57"/>
        <v>373.19596583506251</v>
      </c>
      <c r="F551" s="11">
        <f t="shared" si="58"/>
        <v>14.174738661784181</v>
      </c>
      <c r="G551" s="11">
        <f t="shared" si="59"/>
        <v>62.022062336179978</v>
      </c>
      <c r="H551" s="11">
        <f t="shared" si="60"/>
        <v>32.870965099517889</v>
      </c>
    </row>
    <row r="552" spans="1:8">
      <c r="A552" t="s">
        <v>58</v>
      </c>
      <c r="B552" s="1">
        <v>43917</v>
      </c>
      <c r="C552">
        <f t="shared" si="61"/>
        <v>21</v>
      </c>
      <c r="D552" s="11">
        <f t="shared" si="56"/>
        <v>55.744765359792012</v>
      </c>
      <c r="E552" s="11">
        <f t="shared" si="57"/>
        <v>331.70197365246344</v>
      </c>
      <c r="F552" s="11">
        <f t="shared" si="58"/>
        <v>12.598712795838988</v>
      </c>
      <c r="G552" s="11">
        <f t="shared" si="59"/>
        <v>55.126106309518306</v>
      </c>
      <c r="H552" s="11">
        <f t="shared" si="60"/>
        <v>29.21618934163445</v>
      </c>
    </row>
    <row r="553" spans="1:8">
      <c r="A553" t="s">
        <v>58</v>
      </c>
      <c r="B553" s="1">
        <v>43916</v>
      </c>
      <c r="C553">
        <f t="shared" si="61"/>
        <v>20</v>
      </c>
      <c r="D553" s="11">
        <f t="shared" si="56"/>
        <v>47.973264537213623</v>
      </c>
      <c r="E553" s="11">
        <f t="shared" si="57"/>
        <v>285.45866911161511</v>
      </c>
      <c r="F553" s="11">
        <f t="shared" si="58"/>
        <v>10.842298427165128</v>
      </c>
      <c r="G553" s="11">
        <f t="shared" si="59"/>
        <v>47.440854111130292</v>
      </c>
      <c r="H553" s="11">
        <f t="shared" si="60"/>
        <v>25.143095876523393</v>
      </c>
    </row>
    <row r="554" spans="1:8">
      <c r="A554" t="s">
        <v>58</v>
      </c>
      <c r="B554" s="1">
        <v>43915</v>
      </c>
      <c r="C554">
        <f t="shared" si="61"/>
        <v>18</v>
      </c>
      <c r="D554" s="11">
        <f t="shared" si="56"/>
        <v>40.663852952734487</v>
      </c>
      <c r="E554" s="11">
        <f t="shared" si="57"/>
        <v>241.96496646238478</v>
      </c>
      <c r="F554" s="11">
        <f t="shared" si="58"/>
        <v>9.1903195074394421</v>
      </c>
      <c r="G554" s="11">
        <f t="shared" si="59"/>
        <v>40.212562854268064</v>
      </c>
      <c r="H554" s="11">
        <f t="shared" si="60"/>
        <v>21.312186347175697</v>
      </c>
    </row>
    <row r="555" spans="1:8">
      <c r="A555" t="s">
        <v>58</v>
      </c>
      <c r="B555" s="1">
        <v>43914</v>
      </c>
      <c r="C555">
        <f t="shared" si="61"/>
        <v>16</v>
      </c>
      <c r="D555" s="11">
        <f t="shared" si="56"/>
        <v>32.976368355265052</v>
      </c>
      <c r="E555" s="11">
        <f t="shared" si="57"/>
        <v>196.22158953819428</v>
      </c>
      <c r="F555" s="11">
        <f t="shared" si="58"/>
        <v>7.4528934022107052</v>
      </c>
      <c r="G555" s="11">
        <f t="shared" si="59"/>
        <v>32.610394463430197</v>
      </c>
      <c r="H555" s="11">
        <f t="shared" si="60"/>
        <v>17.283126324930706</v>
      </c>
    </row>
    <row r="556" spans="1:8">
      <c r="A556" t="s">
        <v>58</v>
      </c>
      <c r="B556" s="1">
        <v>43913</v>
      </c>
      <c r="C556">
        <f t="shared" si="61"/>
        <v>13</v>
      </c>
      <c r="D556" s="11">
        <f t="shared" si="56"/>
        <v>27.305273160410554</v>
      </c>
      <c r="E556" s="11">
        <f t="shared" si="57"/>
        <v>162.47647541379143</v>
      </c>
      <c r="F556" s="11">
        <f t="shared" si="58"/>
        <v>6.1711856196649153</v>
      </c>
      <c r="G556" s="11">
        <f t="shared" si="59"/>
        <v>27.002237453795704</v>
      </c>
      <c r="H556" s="11">
        <f t="shared" si="60"/>
        <v>14.310868931471283</v>
      </c>
    </row>
    <row r="557" spans="1:8">
      <c r="A557" t="s">
        <v>58</v>
      </c>
      <c r="B557" s="1">
        <v>43912</v>
      </c>
      <c r="C557">
        <f t="shared" si="61"/>
        <v>11</v>
      </c>
      <c r="D557" s="11">
        <f t="shared" si="56"/>
        <v>21.844218528328444</v>
      </c>
      <c r="E557" s="11">
        <f t="shared" si="57"/>
        <v>129.98118033103316</v>
      </c>
      <c r="F557" s="11">
        <f t="shared" si="58"/>
        <v>4.9369484957319321</v>
      </c>
      <c r="G557" s="11">
        <f t="shared" si="59"/>
        <v>21.601789963036563</v>
      </c>
      <c r="H557" s="11">
        <f t="shared" si="60"/>
        <v>11.448695145177027</v>
      </c>
    </row>
    <row r="558" spans="1:8">
      <c r="A558" t="s">
        <v>58</v>
      </c>
      <c r="B558" s="1">
        <v>43911</v>
      </c>
      <c r="C558">
        <f t="shared" si="61"/>
        <v>11</v>
      </c>
      <c r="D558" s="11">
        <f t="shared" si="56"/>
        <v>18.651601974188132</v>
      </c>
      <c r="E558" s="11">
        <f t="shared" si="57"/>
        <v>110.98393089803599</v>
      </c>
      <c r="F558" s="11">
        <f t="shared" si="58"/>
        <v>4.2153944848172653</v>
      </c>
      <c r="G558" s="11">
        <f t="shared" si="59"/>
        <v>18.444605276131217</v>
      </c>
      <c r="H558" s="11">
        <f t="shared" si="60"/>
        <v>9.7754243162665393</v>
      </c>
    </row>
    <row r="559" spans="1:8">
      <c r="A559" t="s">
        <v>58</v>
      </c>
      <c r="B559" s="1">
        <v>43910</v>
      </c>
      <c r="C559">
        <f t="shared" si="61"/>
        <v>11</v>
      </c>
      <c r="D559" s="11">
        <f t="shared" si="56"/>
        <v>15.500993532602299</v>
      </c>
      <c r="E559" s="11">
        <f t="shared" si="57"/>
        <v>92.236645273367756</v>
      </c>
      <c r="F559" s="11">
        <f t="shared" si="58"/>
        <v>3.5033346056251595</v>
      </c>
      <c r="G559" s="11">
        <f t="shared" si="59"/>
        <v>15.328962493000946</v>
      </c>
      <c r="H559" s="11">
        <f t="shared" si="60"/>
        <v>8.1241702087890832</v>
      </c>
    </row>
    <row r="560" spans="1:8">
      <c r="A560" t="s">
        <v>58</v>
      </c>
      <c r="B560" s="1">
        <v>43909</v>
      </c>
      <c r="C560">
        <f t="shared" si="61"/>
        <v>9</v>
      </c>
      <c r="D560" s="11">
        <f t="shared" si="56"/>
        <v>12.476409428679899</v>
      </c>
      <c r="E560" s="11">
        <f t="shared" si="57"/>
        <v>74.239251073686248</v>
      </c>
      <c r="F560" s="11">
        <f t="shared" si="58"/>
        <v>2.819757121600738</v>
      </c>
      <c r="G560" s="11">
        <f t="shared" si="59"/>
        <v>12.337945421195883</v>
      </c>
      <c r="H560" s="11">
        <f t="shared" si="60"/>
        <v>6.5389662656107248</v>
      </c>
    </row>
    <row r="561" spans="1:8">
      <c r="A561" t="s">
        <v>58</v>
      </c>
      <c r="B561" s="1">
        <v>43908</v>
      </c>
      <c r="C561">
        <f t="shared" ref="C561:C592" si="62">SUMIFS(Cases,LA,"Powys",SpecDate,B561)</f>
        <v>9</v>
      </c>
      <c r="D561" s="11">
        <f t="shared" si="56"/>
        <v>9.9559226754112338</v>
      </c>
      <c r="E561" s="11">
        <f t="shared" si="57"/>
        <v>59.241422573951645</v>
      </c>
      <c r="F561" s="11">
        <f t="shared" si="58"/>
        <v>2.2501092182470535</v>
      </c>
      <c r="G561" s="11">
        <f t="shared" si="59"/>
        <v>9.8454311946916633</v>
      </c>
      <c r="H561" s="11">
        <f t="shared" si="60"/>
        <v>5.2179629796287603</v>
      </c>
    </row>
    <row r="562" spans="1:8">
      <c r="A562" t="s">
        <v>58</v>
      </c>
      <c r="B562" s="1">
        <v>43907</v>
      </c>
      <c r="C562">
        <f t="shared" si="62"/>
        <v>9</v>
      </c>
      <c r="D562" s="11">
        <f t="shared" si="56"/>
        <v>8.4856387360045105</v>
      </c>
      <c r="E562" s="11">
        <f t="shared" si="57"/>
        <v>50.492689282439798</v>
      </c>
      <c r="F562" s="11">
        <f t="shared" si="58"/>
        <v>1.9178146079574043</v>
      </c>
      <c r="G562" s="11">
        <f t="shared" si="59"/>
        <v>8.3914645625642024</v>
      </c>
      <c r="H562" s="11">
        <f t="shared" si="60"/>
        <v>4.4473777294726142</v>
      </c>
    </row>
    <row r="563" spans="1:8">
      <c r="A563" t="s">
        <v>58</v>
      </c>
      <c r="B563" s="1">
        <v>43906</v>
      </c>
      <c r="C563">
        <f t="shared" si="62"/>
        <v>9</v>
      </c>
      <c r="D563" s="11">
        <f t="shared" si="56"/>
        <v>6.9313385714888334</v>
      </c>
      <c r="E563" s="11">
        <f t="shared" si="57"/>
        <v>41.244028374270137</v>
      </c>
      <c r="F563" s="11">
        <f t="shared" si="58"/>
        <v>1.5665317342226324</v>
      </c>
      <c r="G563" s="11">
        <f t="shared" si="59"/>
        <v>6.8544141228866016</v>
      </c>
      <c r="H563" s="11">
        <f t="shared" si="60"/>
        <v>3.6327590364504028</v>
      </c>
    </row>
    <row r="564" spans="1:8">
      <c r="A564" t="s">
        <v>58</v>
      </c>
      <c r="B564" s="1">
        <v>43905</v>
      </c>
      <c r="C564">
        <f t="shared" si="62"/>
        <v>9</v>
      </c>
      <c r="D564" s="11">
        <f t="shared" si="56"/>
        <v>5.5030627446365887</v>
      </c>
      <c r="E564" s="11">
        <f t="shared" si="57"/>
        <v>32.745258891087197</v>
      </c>
      <c r="F564" s="11">
        <f t="shared" si="58"/>
        <v>1.2437312556555444</v>
      </c>
      <c r="G564" s="11">
        <f t="shared" si="59"/>
        <v>5.441989394534211</v>
      </c>
      <c r="H564" s="11">
        <f t="shared" si="60"/>
        <v>2.8841905077272894</v>
      </c>
    </row>
    <row r="565" spans="1:8">
      <c r="A565" t="s">
        <v>58</v>
      </c>
      <c r="B565" s="1">
        <v>43904</v>
      </c>
      <c r="C565">
        <f t="shared" si="62"/>
        <v>9</v>
      </c>
      <c r="D565" s="11">
        <f t="shared" si="56"/>
        <v>4.284827480556733</v>
      </c>
      <c r="E565" s="11">
        <f t="shared" si="57"/>
        <v>25.49630844954881</v>
      </c>
      <c r="F565" s="11">
        <f t="shared" si="58"/>
        <v>0.96840143570126358</v>
      </c>
      <c r="G565" s="11">
        <f t="shared" si="59"/>
        <v>4.2372741850571716</v>
      </c>
      <c r="H565" s="11">
        <f t="shared" si="60"/>
        <v>2.2457055861693398</v>
      </c>
    </row>
    <row r="566" spans="1:8">
      <c r="A566" t="s">
        <v>58</v>
      </c>
      <c r="B566" s="1">
        <v>43903</v>
      </c>
      <c r="C566">
        <f t="shared" si="62"/>
        <v>9</v>
      </c>
      <c r="D566" s="11">
        <f t="shared" si="56"/>
        <v>3.4866733420216556</v>
      </c>
      <c r="E566" s="11">
        <f t="shared" si="57"/>
        <v>20.746996091299522</v>
      </c>
      <c r="F566" s="11">
        <f t="shared" si="58"/>
        <v>0.78801293297259689</v>
      </c>
      <c r="G566" s="11">
        <f t="shared" si="59"/>
        <v>3.447978013330836</v>
      </c>
      <c r="H566" s="11">
        <f t="shared" si="60"/>
        <v>1.8273878789417177</v>
      </c>
    </row>
    <row r="567" spans="1:8">
      <c r="A567" t="s">
        <v>58</v>
      </c>
      <c r="B567" s="1">
        <v>43902</v>
      </c>
      <c r="C567">
        <f t="shared" si="62"/>
        <v>5</v>
      </c>
      <c r="D567" s="11">
        <f t="shared" si="56"/>
        <v>2.3524543030507554</v>
      </c>
      <c r="E567" s="11">
        <f t="shared" si="57"/>
        <v>13.997973266418954</v>
      </c>
      <c r="F567" s="11">
        <f t="shared" si="58"/>
        <v>0.53167137646343887</v>
      </c>
      <c r="G567" s="11">
        <f t="shared" si="59"/>
        <v>2.3263466114039373</v>
      </c>
      <c r="H567" s="11">
        <f t="shared" si="60"/>
        <v>1.2329364002498338</v>
      </c>
    </row>
    <row r="568" spans="1:8">
      <c r="A568" t="s">
        <v>58</v>
      </c>
      <c r="B568" s="1">
        <v>43901</v>
      </c>
      <c r="C568">
        <f t="shared" si="62"/>
        <v>3</v>
      </c>
      <c r="D568" s="11">
        <f t="shared" si="56"/>
        <v>1.3442596017432888</v>
      </c>
      <c r="E568" s="11">
        <f t="shared" si="57"/>
        <v>7.9988418665251171</v>
      </c>
      <c r="F568" s="11">
        <f t="shared" si="58"/>
        <v>0.30381221512196505</v>
      </c>
      <c r="G568" s="11">
        <f t="shared" si="59"/>
        <v>1.32934092080225</v>
      </c>
      <c r="H568" s="11">
        <f t="shared" si="60"/>
        <v>0.70453508585704783</v>
      </c>
    </row>
    <row r="569" spans="1:8">
      <c r="A569" t="s">
        <v>58</v>
      </c>
      <c r="B569" s="1">
        <v>43900</v>
      </c>
      <c r="C569">
        <f t="shared" si="62"/>
        <v>2</v>
      </c>
      <c r="D569" s="11">
        <f t="shared" si="56"/>
        <v>0.75614602598059999</v>
      </c>
      <c r="E569" s="11">
        <f t="shared" si="57"/>
        <v>4.499348549920378</v>
      </c>
      <c r="F569" s="11">
        <f t="shared" si="58"/>
        <v>0.17089437100610533</v>
      </c>
      <c r="G569" s="11">
        <f t="shared" si="59"/>
        <v>0.74775426795126565</v>
      </c>
      <c r="H569" s="11">
        <f t="shared" si="60"/>
        <v>0.39630098579458939</v>
      </c>
    </row>
    <row r="570" spans="1:8">
      <c r="A570" t="s">
        <v>58</v>
      </c>
      <c r="B570" s="1">
        <v>43899</v>
      </c>
      <c r="C570">
        <f t="shared" si="62"/>
        <v>0</v>
      </c>
      <c r="D570" s="11">
        <f t="shared" si="56"/>
        <v>0.29405678788134443</v>
      </c>
      <c r="E570" s="11">
        <f t="shared" si="57"/>
        <v>1.7497466583023693</v>
      </c>
      <c r="F570" s="11">
        <f t="shared" si="58"/>
        <v>6.6458922057929859E-2</v>
      </c>
      <c r="G570" s="11">
        <f t="shared" si="59"/>
        <v>0.29079332642549216</v>
      </c>
      <c r="H570" s="11">
        <f t="shared" si="60"/>
        <v>0.15411705003122922</v>
      </c>
    </row>
    <row r="571" spans="1:8">
      <c r="A571" t="s">
        <v>58</v>
      </c>
      <c r="B571" s="1">
        <v>43898</v>
      </c>
      <c r="C571">
        <f t="shared" si="62"/>
        <v>0</v>
      </c>
      <c r="D571" s="11">
        <f t="shared" si="56"/>
        <v>0.16803245021791111</v>
      </c>
      <c r="E571" s="11">
        <f t="shared" si="57"/>
        <v>0.99985523331563964</v>
      </c>
      <c r="F571" s="11">
        <f t="shared" si="58"/>
        <v>3.7976526890245631E-2</v>
      </c>
      <c r="G571" s="11">
        <f t="shared" si="59"/>
        <v>0.16616761510028125</v>
      </c>
      <c r="H571" s="11">
        <f t="shared" si="60"/>
        <v>8.8066885732130978E-2</v>
      </c>
    </row>
    <row r="572" spans="1:8">
      <c r="A572" t="s">
        <v>58</v>
      </c>
      <c r="B572" s="1">
        <v>43897</v>
      </c>
      <c r="C572">
        <f t="shared" si="62"/>
        <v>0</v>
      </c>
      <c r="D572" s="11">
        <f t="shared" si="56"/>
        <v>0.16803245021791111</v>
      </c>
      <c r="E572" s="11">
        <f t="shared" si="57"/>
        <v>0.99985523331563964</v>
      </c>
      <c r="F572" s="11">
        <f t="shared" si="58"/>
        <v>3.7976526890245631E-2</v>
      </c>
      <c r="G572" s="11">
        <f t="shared" si="59"/>
        <v>0.16616761510028125</v>
      </c>
      <c r="H572" s="11">
        <f t="shared" si="60"/>
        <v>8.8066885732130978E-2</v>
      </c>
    </row>
    <row r="573" spans="1:8">
      <c r="A573" t="s">
        <v>58</v>
      </c>
      <c r="B573" s="1">
        <v>43896</v>
      </c>
      <c r="C573">
        <f t="shared" si="62"/>
        <v>0</v>
      </c>
      <c r="D573" s="11">
        <f t="shared" si="56"/>
        <v>8.4016225108955553E-2</v>
      </c>
      <c r="E573" s="11">
        <f t="shared" si="57"/>
        <v>0.49992761665781982</v>
      </c>
      <c r="F573" s="11">
        <f t="shared" si="58"/>
        <v>1.8988263445122815E-2</v>
      </c>
      <c r="G573" s="11">
        <f t="shared" si="59"/>
        <v>8.3083807550140623E-2</v>
      </c>
      <c r="H573" s="11">
        <f t="shared" si="60"/>
        <v>4.4033442866065489E-2</v>
      </c>
    </row>
    <row r="574" spans="1:8">
      <c r="A574" t="s">
        <v>58</v>
      </c>
      <c r="B574" s="1">
        <v>43895</v>
      </c>
      <c r="C574">
        <f t="shared" si="62"/>
        <v>0</v>
      </c>
      <c r="D574" s="11">
        <f t="shared" si="56"/>
        <v>8.4016225108955553E-2</v>
      </c>
      <c r="E574" s="11">
        <f t="shared" si="57"/>
        <v>0.49992761665781982</v>
      </c>
      <c r="F574" s="11">
        <f t="shared" si="58"/>
        <v>1.8988263445122815E-2</v>
      </c>
      <c r="G574" s="11">
        <f t="shared" si="59"/>
        <v>8.3083807550140623E-2</v>
      </c>
      <c r="H574" s="11">
        <f t="shared" si="60"/>
        <v>4.4033442866065489E-2</v>
      </c>
    </row>
    <row r="575" spans="1:8">
      <c r="A575" t="s">
        <v>58</v>
      </c>
      <c r="B575" s="1">
        <v>43894</v>
      </c>
      <c r="C575">
        <f t="shared" si="62"/>
        <v>0</v>
      </c>
      <c r="D575" s="11">
        <f t="shared" si="56"/>
        <v>8.4016225108955553E-2</v>
      </c>
      <c r="E575" s="11">
        <f t="shared" si="57"/>
        <v>0.49992761665781982</v>
      </c>
      <c r="F575" s="11">
        <f t="shared" si="58"/>
        <v>1.8988263445122815E-2</v>
      </c>
      <c r="G575" s="11">
        <f t="shared" si="59"/>
        <v>8.3083807550140623E-2</v>
      </c>
      <c r="H575" s="11">
        <f t="shared" si="60"/>
        <v>4.4033442866065489E-2</v>
      </c>
    </row>
    <row r="576" spans="1:8">
      <c r="A576" t="s">
        <v>58</v>
      </c>
      <c r="B576" s="1">
        <v>43893</v>
      </c>
      <c r="C576">
        <f t="shared" si="62"/>
        <v>0</v>
      </c>
      <c r="D576" s="11">
        <f t="shared" si="56"/>
        <v>4.2008112554477776E-2</v>
      </c>
      <c r="E576" s="11">
        <f t="shared" si="57"/>
        <v>0.24996380832890991</v>
      </c>
      <c r="F576" s="11">
        <f t="shared" si="58"/>
        <v>9.4941317225614077E-3</v>
      </c>
      <c r="G576" s="11">
        <f t="shared" si="59"/>
        <v>4.1541903775070312E-2</v>
      </c>
      <c r="H576" s="11">
        <f t="shared" si="60"/>
        <v>2.2016721433032745E-2</v>
      </c>
    </row>
    <row r="577" spans="1:8">
      <c r="A577" t="s">
        <v>58</v>
      </c>
      <c r="B577" s="1">
        <v>43892</v>
      </c>
      <c r="C577">
        <f t="shared" si="62"/>
        <v>0</v>
      </c>
      <c r="D577" s="11">
        <f t="shared" si="56"/>
        <v>4.2008112554477776E-2</v>
      </c>
      <c r="E577" s="11">
        <f t="shared" si="57"/>
        <v>0.24996380832890991</v>
      </c>
      <c r="F577" s="11">
        <f t="shared" si="58"/>
        <v>9.4941317225614077E-3</v>
      </c>
      <c r="G577" s="11">
        <f t="shared" si="59"/>
        <v>4.1541903775070312E-2</v>
      </c>
      <c r="H577" s="11">
        <f t="shared" si="60"/>
        <v>2.2016721433032745E-2</v>
      </c>
    </row>
    <row r="578" spans="1:8">
      <c r="A578" t="s">
        <v>58</v>
      </c>
      <c r="B578" s="1">
        <v>43891</v>
      </c>
      <c r="C578">
        <f t="shared" si="62"/>
        <v>0</v>
      </c>
      <c r="D578" s="11">
        <f t="shared" ref="D578:D641" si="63">SUMIFS(CasesHB,HB,"Wales",SpecDate,B578)*SUMIFS(Pop,Area,A578)</f>
        <v>4.2008112554477776E-2</v>
      </c>
      <c r="E578" s="11">
        <f t="shared" ref="E578:E641" si="64">SUMIFS(CasesHB,HB,"Wales",SpecDate,B578)*SUMIFS(AreaKm2,Area,A578)</f>
        <v>0.24996380832890991</v>
      </c>
      <c r="F578" s="11">
        <f t="shared" ref="F578:F641" si="65">SUMIFS(CasesHB,HB,"Wales",SpecDate,B578)*SUMIFS(PopKm2,Area,A578)</f>
        <v>9.4941317225614077E-3</v>
      </c>
      <c r="G578" s="11">
        <f t="shared" ref="G578:G641" si="66">SUMIFS(CasesHB,HB,"Wales",SpecDate,B578)*SUMIFS(PopKm2SRT,Area,A578)</f>
        <v>4.1541903775070312E-2</v>
      </c>
      <c r="H578" s="11">
        <f t="shared" ref="H578:H641" si="67">SUMIFS(CasesHB,HB,"Wales",SpecDate,B578)*SUMIFS(PopSRTKm2,Area,A578)</f>
        <v>2.2016721433032745E-2</v>
      </c>
    </row>
    <row r="579" spans="1:8">
      <c r="A579" t="s">
        <v>58</v>
      </c>
      <c r="B579" s="1">
        <v>43890</v>
      </c>
      <c r="C579">
        <f t="shared" si="62"/>
        <v>0</v>
      </c>
      <c r="D579" s="11">
        <f t="shared" si="63"/>
        <v>4.2008112554477776E-2</v>
      </c>
      <c r="E579" s="11">
        <f t="shared" si="64"/>
        <v>0.24996380832890991</v>
      </c>
      <c r="F579" s="11">
        <f t="shared" si="65"/>
        <v>9.4941317225614077E-3</v>
      </c>
      <c r="G579" s="11">
        <f t="shared" si="66"/>
        <v>4.1541903775070312E-2</v>
      </c>
      <c r="H579" s="11">
        <f t="shared" si="67"/>
        <v>2.2016721433032745E-2</v>
      </c>
    </row>
    <row r="580" spans="1:8">
      <c r="A580" t="s">
        <v>58</v>
      </c>
      <c r="B580" s="1">
        <v>43889</v>
      </c>
      <c r="C580">
        <f t="shared" si="62"/>
        <v>0</v>
      </c>
      <c r="D580" s="11">
        <f t="shared" si="63"/>
        <v>4.2008112554477776E-2</v>
      </c>
      <c r="E580" s="11">
        <f t="shared" si="64"/>
        <v>0.24996380832890991</v>
      </c>
      <c r="F580" s="11">
        <f t="shared" si="65"/>
        <v>9.4941317225614077E-3</v>
      </c>
      <c r="G580" s="11">
        <f t="shared" si="66"/>
        <v>4.1541903775070312E-2</v>
      </c>
      <c r="H580" s="11">
        <f t="shared" si="67"/>
        <v>2.2016721433032745E-2</v>
      </c>
    </row>
    <row r="581" spans="1:8">
      <c r="A581" t="s">
        <v>58</v>
      </c>
      <c r="B581" s="1">
        <v>43888</v>
      </c>
      <c r="C581">
        <f t="shared" si="62"/>
        <v>0</v>
      </c>
      <c r="D581" s="11">
        <f t="shared" si="63"/>
        <v>4.2008112554477776E-2</v>
      </c>
      <c r="E581" s="11">
        <f t="shared" si="64"/>
        <v>0.24996380832890991</v>
      </c>
      <c r="F581" s="11">
        <f t="shared" si="65"/>
        <v>9.4941317225614077E-3</v>
      </c>
      <c r="G581" s="11">
        <f t="shared" si="66"/>
        <v>4.1541903775070312E-2</v>
      </c>
      <c r="H581" s="11">
        <f t="shared" si="67"/>
        <v>2.2016721433032745E-2</v>
      </c>
    </row>
    <row r="582" spans="1:8">
      <c r="A582" t="s">
        <v>58</v>
      </c>
      <c r="B582" s="1">
        <v>43887</v>
      </c>
      <c r="C582">
        <f t="shared" si="62"/>
        <v>0</v>
      </c>
      <c r="D582" s="11">
        <f t="shared" si="63"/>
        <v>0</v>
      </c>
      <c r="E582" s="11">
        <f t="shared" si="64"/>
        <v>0</v>
      </c>
      <c r="F582" s="11">
        <f t="shared" si="65"/>
        <v>0</v>
      </c>
      <c r="G582" s="11">
        <f t="shared" si="66"/>
        <v>0</v>
      </c>
      <c r="H582" s="11">
        <f t="shared" si="67"/>
        <v>0</v>
      </c>
    </row>
    <row r="583" spans="1:8">
      <c r="A583" t="s">
        <v>58</v>
      </c>
      <c r="B583" s="1">
        <v>43886</v>
      </c>
      <c r="C583">
        <f t="shared" si="62"/>
        <v>0</v>
      </c>
      <c r="D583" s="11">
        <f t="shared" si="63"/>
        <v>0</v>
      </c>
      <c r="E583" s="11">
        <f t="shared" si="64"/>
        <v>0</v>
      </c>
      <c r="F583" s="11">
        <f t="shared" si="65"/>
        <v>0</v>
      </c>
      <c r="G583" s="11">
        <f t="shared" si="66"/>
        <v>0</v>
      </c>
      <c r="H583" s="11">
        <f t="shared" si="67"/>
        <v>0</v>
      </c>
    </row>
    <row r="584" spans="1:8">
      <c r="A584" t="s">
        <v>58</v>
      </c>
      <c r="B584" s="1">
        <v>43885</v>
      </c>
      <c r="C584">
        <f t="shared" si="62"/>
        <v>0</v>
      </c>
      <c r="D584" s="11">
        <f t="shared" si="63"/>
        <v>0</v>
      </c>
      <c r="E584" s="11">
        <f t="shared" si="64"/>
        <v>0</v>
      </c>
      <c r="F584" s="11">
        <f t="shared" si="65"/>
        <v>0</v>
      </c>
      <c r="G584" s="11">
        <f t="shared" si="66"/>
        <v>0</v>
      </c>
      <c r="H584" s="11">
        <f t="shared" si="67"/>
        <v>0</v>
      </c>
    </row>
    <row r="585" spans="1:8">
      <c r="A585" t="s">
        <v>58</v>
      </c>
      <c r="B585" s="1">
        <v>43884</v>
      </c>
      <c r="C585">
        <f t="shared" si="62"/>
        <v>0</v>
      </c>
      <c r="D585" s="11">
        <f t="shared" si="63"/>
        <v>0</v>
      </c>
      <c r="E585" s="11">
        <f t="shared" si="64"/>
        <v>0</v>
      </c>
      <c r="F585" s="11">
        <f t="shared" si="65"/>
        <v>0</v>
      </c>
      <c r="G585" s="11">
        <f t="shared" si="66"/>
        <v>0</v>
      </c>
      <c r="H585" s="11">
        <f t="shared" si="67"/>
        <v>0</v>
      </c>
    </row>
    <row r="586" spans="1:8">
      <c r="A586" t="s">
        <v>58</v>
      </c>
      <c r="B586" s="1">
        <v>43883</v>
      </c>
      <c r="C586">
        <f t="shared" si="62"/>
        <v>0</v>
      </c>
      <c r="D586" s="11">
        <f t="shared" si="63"/>
        <v>0</v>
      </c>
      <c r="E586" s="11">
        <f t="shared" si="64"/>
        <v>0</v>
      </c>
      <c r="F586" s="11">
        <f t="shared" si="65"/>
        <v>0</v>
      </c>
      <c r="G586" s="11">
        <f t="shared" si="66"/>
        <v>0</v>
      </c>
      <c r="H586" s="11">
        <f t="shared" si="67"/>
        <v>0</v>
      </c>
    </row>
    <row r="587" spans="1:8">
      <c r="A587" t="s">
        <v>58</v>
      </c>
      <c r="B587" s="1">
        <v>43882</v>
      </c>
      <c r="C587">
        <f t="shared" si="62"/>
        <v>0</v>
      </c>
      <c r="D587" s="11">
        <f t="shared" si="63"/>
        <v>0</v>
      </c>
      <c r="E587" s="11">
        <f t="shared" si="64"/>
        <v>0</v>
      </c>
      <c r="F587" s="11">
        <f t="shared" si="65"/>
        <v>0</v>
      </c>
      <c r="G587" s="11">
        <f t="shared" si="66"/>
        <v>0</v>
      </c>
      <c r="H587" s="11">
        <f t="shared" si="67"/>
        <v>0</v>
      </c>
    </row>
    <row r="588" spans="1:8">
      <c r="A588" t="s">
        <v>58</v>
      </c>
      <c r="B588" s="1">
        <v>43881</v>
      </c>
      <c r="C588">
        <f t="shared" si="62"/>
        <v>0</v>
      </c>
      <c r="D588" s="11">
        <f t="shared" si="63"/>
        <v>0</v>
      </c>
      <c r="E588" s="11">
        <f t="shared" si="64"/>
        <v>0</v>
      </c>
      <c r="F588" s="11">
        <f t="shared" si="65"/>
        <v>0</v>
      </c>
      <c r="G588" s="11">
        <f t="shared" si="66"/>
        <v>0</v>
      </c>
      <c r="H588" s="11">
        <f t="shared" si="67"/>
        <v>0</v>
      </c>
    </row>
    <row r="589" spans="1:8">
      <c r="A589" t="s">
        <v>58</v>
      </c>
      <c r="B589" s="1">
        <v>43880</v>
      </c>
      <c r="C589">
        <f t="shared" si="62"/>
        <v>0</v>
      </c>
      <c r="D589" s="11">
        <f t="shared" si="63"/>
        <v>0</v>
      </c>
      <c r="E589" s="11">
        <f t="shared" si="64"/>
        <v>0</v>
      </c>
      <c r="F589" s="11">
        <f t="shared" si="65"/>
        <v>0</v>
      </c>
      <c r="G589" s="11">
        <f t="shared" si="66"/>
        <v>0</v>
      </c>
      <c r="H589" s="11">
        <f t="shared" si="67"/>
        <v>0</v>
      </c>
    </row>
    <row r="590" spans="1:8">
      <c r="A590" t="s">
        <v>58</v>
      </c>
      <c r="B590" s="1">
        <v>43879</v>
      </c>
      <c r="C590">
        <f t="shared" si="62"/>
        <v>0</v>
      </c>
      <c r="D590" s="11">
        <f t="shared" si="63"/>
        <v>0</v>
      </c>
      <c r="E590" s="11">
        <f t="shared" si="64"/>
        <v>0</v>
      </c>
      <c r="F590" s="11">
        <f t="shared" si="65"/>
        <v>0</v>
      </c>
      <c r="G590" s="11">
        <f t="shared" si="66"/>
        <v>0</v>
      </c>
      <c r="H590" s="11">
        <f t="shared" si="67"/>
        <v>0</v>
      </c>
    </row>
    <row r="591" spans="1:8">
      <c r="A591" t="s">
        <v>58</v>
      </c>
      <c r="B591" s="1">
        <v>43878</v>
      </c>
      <c r="C591">
        <f t="shared" si="62"/>
        <v>0</v>
      </c>
      <c r="D591" s="11">
        <f t="shared" si="63"/>
        <v>0</v>
      </c>
      <c r="E591" s="11">
        <f t="shared" si="64"/>
        <v>0</v>
      </c>
      <c r="F591" s="11">
        <f t="shared" si="65"/>
        <v>0</v>
      </c>
      <c r="G591" s="11">
        <f t="shared" si="66"/>
        <v>0</v>
      </c>
      <c r="H591" s="11">
        <f t="shared" si="67"/>
        <v>0</v>
      </c>
    </row>
    <row r="592" spans="1:8">
      <c r="A592" t="s">
        <v>58</v>
      </c>
      <c r="B592" s="1">
        <v>43877</v>
      </c>
      <c r="C592">
        <f t="shared" si="62"/>
        <v>0</v>
      </c>
      <c r="D592" s="11">
        <f t="shared" si="63"/>
        <v>0</v>
      </c>
      <c r="E592" s="11">
        <f t="shared" si="64"/>
        <v>0</v>
      </c>
      <c r="F592" s="11">
        <f t="shared" si="65"/>
        <v>0</v>
      </c>
      <c r="G592" s="11">
        <f t="shared" si="66"/>
        <v>0</v>
      </c>
      <c r="H592" s="11">
        <f t="shared" si="67"/>
        <v>0</v>
      </c>
    </row>
    <row r="593" spans="1:8">
      <c r="A593" t="s">
        <v>58</v>
      </c>
      <c r="B593" s="1">
        <v>43876</v>
      </c>
      <c r="C593">
        <f t="shared" ref="C593:C595" si="68">SUMIFS(Cases,LA,"Powys",SpecDate,B593)</f>
        <v>0</v>
      </c>
      <c r="D593" s="11">
        <f t="shared" si="63"/>
        <v>0</v>
      </c>
      <c r="E593" s="11">
        <f t="shared" si="64"/>
        <v>0</v>
      </c>
      <c r="F593" s="11">
        <f t="shared" si="65"/>
        <v>0</v>
      </c>
      <c r="G593" s="11">
        <f t="shared" si="66"/>
        <v>0</v>
      </c>
      <c r="H593" s="11">
        <f t="shared" si="67"/>
        <v>0</v>
      </c>
    </row>
    <row r="594" spans="1:8">
      <c r="A594" t="s">
        <v>58</v>
      </c>
      <c r="B594" s="1">
        <v>43875</v>
      </c>
      <c r="C594">
        <f t="shared" si="68"/>
        <v>0</v>
      </c>
      <c r="D594" s="11">
        <f t="shared" si="63"/>
        <v>0</v>
      </c>
      <c r="E594" s="11">
        <f t="shared" si="64"/>
        <v>0</v>
      </c>
      <c r="F594" s="11">
        <f t="shared" si="65"/>
        <v>0</v>
      </c>
      <c r="G594" s="11">
        <f t="shared" si="66"/>
        <v>0</v>
      </c>
      <c r="H594" s="11">
        <f t="shared" si="67"/>
        <v>0</v>
      </c>
    </row>
    <row r="595" spans="1:8">
      <c r="A595" t="s">
        <v>58</v>
      </c>
      <c r="B595" s="1">
        <v>43874</v>
      </c>
      <c r="C595">
        <f t="shared" si="68"/>
        <v>0</v>
      </c>
      <c r="D595" s="11">
        <f t="shared" si="63"/>
        <v>0</v>
      </c>
      <c r="E595" s="11">
        <f t="shared" si="64"/>
        <v>0</v>
      </c>
      <c r="F595" s="11">
        <f t="shared" si="65"/>
        <v>0</v>
      </c>
      <c r="G595" s="11">
        <f t="shared" si="66"/>
        <v>0</v>
      </c>
      <c r="H595" s="11">
        <f t="shared" si="67"/>
        <v>0</v>
      </c>
    </row>
    <row r="596" spans="1:8">
      <c r="A596" t="s">
        <v>59</v>
      </c>
      <c r="B596" s="1">
        <v>43972</v>
      </c>
      <c r="C596">
        <f t="shared" ref="C596:C627" si="69">SUMIFS(Cases,LA,"Neath Port Talbot",SpecDate,B596)+SUMIFS(Cases,LA,"Swansea",SpecDate,B596)</f>
        <v>1825</v>
      </c>
      <c r="D596" s="11">
        <f t="shared" si="63"/>
        <v>1580.9691701996676</v>
      </c>
      <c r="E596" s="11">
        <f t="shared" si="64"/>
        <v>505.3428557641268</v>
      </c>
      <c r="F596" s="11">
        <f t="shared" si="65"/>
        <v>2257.1550468827718</v>
      </c>
      <c r="G596" s="11">
        <f t="shared" si="66"/>
        <v>2289.0322824391628</v>
      </c>
      <c r="H596" s="11">
        <f t="shared" si="67"/>
        <v>2082.5758759969185</v>
      </c>
    </row>
    <row r="597" spans="1:8">
      <c r="A597" t="s">
        <v>59</v>
      </c>
      <c r="B597" s="1">
        <v>43971</v>
      </c>
      <c r="C597">
        <f t="shared" si="69"/>
        <v>1825</v>
      </c>
      <c r="D597" s="11">
        <f t="shared" si="63"/>
        <v>1580.9691701996676</v>
      </c>
      <c r="E597" s="11">
        <f t="shared" si="64"/>
        <v>505.3428557641268</v>
      </c>
      <c r="F597" s="11">
        <f t="shared" si="65"/>
        <v>2257.1550468827718</v>
      </c>
      <c r="G597" s="11">
        <f t="shared" si="66"/>
        <v>2289.0322824391628</v>
      </c>
      <c r="H597" s="11">
        <f t="shared" si="67"/>
        <v>2082.5758759969185</v>
      </c>
    </row>
    <row r="598" spans="1:8">
      <c r="A598" t="s">
        <v>59</v>
      </c>
      <c r="B598" s="1">
        <v>43970</v>
      </c>
      <c r="C598">
        <f t="shared" si="69"/>
        <v>1825</v>
      </c>
      <c r="D598" s="11">
        <f t="shared" si="63"/>
        <v>1580.597789140189</v>
      </c>
      <c r="E598" s="11">
        <f t="shared" si="64"/>
        <v>505.22414708295128</v>
      </c>
      <c r="F598" s="11">
        <f t="shared" si="65"/>
        <v>2256.6248248844436</v>
      </c>
      <c r="G598" s="11">
        <f t="shared" si="66"/>
        <v>2288.4945722483149</v>
      </c>
      <c r="H598" s="11">
        <f t="shared" si="67"/>
        <v>2082.0866639048359</v>
      </c>
    </row>
    <row r="599" spans="1:8">
      <c r="A599" t="s">
        <v>59</v>
      </c>
      <c r="B599" s="1">
        <v>43969</v>
      </c>
      <c r="C599">
        <f t="shared" si="69"/>
        <v>1821</v>
      </c>
      <c r="D599" s="11">
        <f t="shared" si="63"/>
        <v>1571.9322310856924</v>
      </c>
      <c r="E599" s="11">
        <f t="shared" si="64"/>
        <v>502.45427785552283</v>
      </c>
      <c r="F599" s="11">
        <f t="shared" si="65"/>
        <v>2244.2529782567876</v>
      </c>
      <c r="G599" s="11">
        <f t="shared" si="66"/>
        <v>2275.9480011285323</v>
      </c>
      <c r="H599" s="11">
        <f t="shared" si="67"/>
        <v>2070.6717150895679</v>
      </c>
    </row>
    <row r="600" spans="1:8">
      <c r="A600" t="s">
        <v>59</v>
      </c>
      <c r="B600" s="1">
        <v>43968</v>
      </c>
      <c r="C600">
        <f t="shared" si="69"/>
        <v>1809</v>
      </c>
      <c r="D600" s="11">
        <f t="shared" si="63"/>
        <v>1553.4869717982638</v>
      </c>
      <c r="E600" s="11">
        <f t="shared" si="64"/>
        <v>496.55841335713939</v>
      </c>
      <c r="F600" s="11">
        <f t="shared" si="65"/>
        <v>2217.9186190064916</v>
      </c>
      <c r="G600" s="11">
        <f t="shared" si="66"/>
        <v>2249.2417283164241</v>
      </c>
      <c r="H600" s="11">
        <f t="shared" si="67"/>
        <v>2046.3741811827838</v>
      </c>
    </row>
    <row r="601" spans="1:8">
      <c r="A601" t="s">
        <v>59</v>
      </c>
      <c r="B601" s="1">
        <v>43967</v>
      </c>
      <c r="C601">
        <f t="shared" si="69"/>
        <v>1804</v>
      </c>
      <c r="D601" s="11">
        <f t="shared" si="63"/>
        <v>1539.7458725975621</v>
      </c>
      <c r="E601" s="11">
        <f t="shared" si="64"/>
        <v>492.16619215364568</v>
      </c>
      <c r="F601" s="11">
        <f t="shared" si="65"/>
        <v>2198.3004050683512</v>
      </c>
      <c r="G601" s="11">
        <f t="shared" si="66"/>
        <v>2229.3464512550549</v>
      </c>
      <c r="H601" s="11">
        <f t="shared" si="67"/>
        <v>2028.2733337757165</v>
      </c>
    </row>
    <row r="602" spans="1:8">
      <c r="A602" t="s">
        <v>59</v>
      </c>
      <c r="B602" s="1">
        <v>43966</v>
      </c>
      <c r="C602">
        <f t="shared" si="69"/>
        <v>1777</v>
      </c>
      <c r="D602" s="11">
        <f t="shared" si="63"/>
        <v>1520.4340575046838</v>
      </c>
      <c r="E602" s="11">
        <f t="shared" si="64"/>
        <v>485.99334073251941</v>
      </c>
      <c r="F602" s="11">
        <f t="shared" si="65"/>
        <v>2170.7288611552895</v>
      </c>
      <c r="G602" s="11">
        <f t="shared" si="66"/>
        <v>2201.3855213309685</v>
      </c>
      <c r="H602" s="11">
        <f t="shared" si="67"/>
        <v>2002.8343049874054</v>
      </c>
    </row>
    <row r="603" spans="1:8">
      <c r="A603" t="s">
        <v>59</v>
      </c>
      <c r="B603" s="1">
        <v>43965</v>
      </c>
      <c r="C603">
        <f t="shared" si="69"/>
        <v>1768</v>
      </c>
      <c r="D603" s="11">
        <f t="shared" si="63"/>
        <v>1499.0177497414277</v>
      </c>
      <c r="E603" s="11">
        <f t="shared" si="64"/>
        <v>479.14780678473193</v>
      </c>
      <c r="F603" s="11">
        <f t="shared" si="65"/>
        <v>2140.1527259183686</v>
      </c>
      <c r="G603" s="11">
        <f t="shared" si="66"/>
        <v>2170.3775669920774</v>
      </c>
      <c r="H603" s="11">
        <f t="shared" si="67"/>
        <v>1974.623074343958</v>
      </c>
    </row>
    <row r="604" spans="1:8">
      <c r="A604" t="s">
        <v>59</v>
      </c>
      <c r="B604" s="1">
        <v>43964</v>
      </c>
      <c r="C604">
        <f t="shared" si="69"/>
        <v>1762</v>
      </c>
      <c r="D604" s="11">
        <f t="shared" si="63"/>
        <v>1484.1625073622906</v>
      </c>
      <c r="E604" s="11">
        <f t="shared" si="64"/>
        <v>474.39945953771172</v>
      </c>
      <c r="F604" s="11">
        <f t="shared" si="65"/>
        <v>2118.943845985244</v>
      </c>
      <c r="G604" s="11">
        <f t="shared" si="66"/>
        <v>2148.8691593581648</v>
      </c>
      <c r="H604" s="11">
        <f t="shared" si="67"/>
        <v>1955.0545906606419</v>
      </c>
    </row>
    <row r="605" spans="1:8">
      <c r="A605" t="s">
        <v>59</v>
      </c>
      <c r="B605" s="1">
        <v>43963</v>
      </c>
      <c r="C605">
        <f t="shared" si="69"/>
        <v>1752</v>
      </c>
      <c r="D605" s="11">
        <f t="shared" si="63"/>
        <v>1467.0789786262828</v>
      </c>
      <c r="E605" s="11">
        <f t="shared" si="64"/>
        <v>468.93886020363846</v>
      </c>
      <c r="F605" s="11">
        <f t="shared" si="65"/>
        <v>2094.5536340621506</v>
      </c>
      <c r="G605" s="11">
        <f t="shared" si="66"/>
        <v>2124.1344905791652</v>
      </c>
      <c r="H605" s="11">
        <f t="shared" si="67"/>
        <v>1932.5508344248283</v>
      </c>
    </row>
    <row r="606" spans="1:8">
      <c r="A606" t="s">
        <v>59</v>
      </c>
      <c r="B606" s="1">
        <v>43962</v>
      </c>
      <c r="C606">
        <f t="shared" si="69"/>
        <v>1746</v>
      </c>
      <c r="D606" s="11">
        <f t="shared" si="63"/>
        <v>1450.119243576768</v>
      </c>
      <c r="E606" s="11">
        <f t="shared" si="64"/>
        <v>463.51783042995703</v>
      </c>
      <c r="F606" s="11">
        <f t="shared" si="65"/>
        <v>2070.340162805167</v>
      </c>
      <c r="G606" s="11">
        <f t="shared" si="66"/>
        <v>2099.579058530448</v>
      </c>
      <c r="H606" s="11">
        <f t="shared" si="67"/>
        <v>1910.2101488863759</v>
      </c>
    </row>
    <row r="607" spans="1:8">
      <c r="A607" t="s">
        <v>59</v>
      </c>
      <c r="B607" s="1">
        <v>43961</v>
      </c>
      <c r="C607">
        <f t="shared" si="69"/>
        <v>1734</v>
      </c>
      <c r="D607" s="11">
        <f t="shared" si="63"/>
        <v>1429.0743168729905</v>
      </c>
      <c r="E607" s="11">
        <f t="shared" si="64"/>
        <v>456.79100516334506</v>
      </c>
      <c r="F607" s="11">
        <f t="shared" si="65"/>
        <v>2040.2942495665741</v>
      </c>
      <c r="G607" s="11">
        <f t="shared" si="66"/>
        <v>2069.1088143824049</v>
      </c>
      <c r="H607" s="11">
        <f t="shared" si="67"/>
        <v>1882.4881303350112</v>
      </c>
    </row>
    <row r="608" spans="1:8">
      <c r="A608" t="s">
        <v>59</v>
      </c>
      <c r="B608" s="1">
        <v>43960</v>
      </c>
      <c r="C608">
        <f t="shared" si="69"/>
        <v>1713</v>
      </c>
      <c r="D608" s="11">
        <f t="shared" si="63"/>
        <v>1416.8187419102023</v>
      </c>
      <c r="E608" s="11">
        <f t="shared" si="64"/>
        <v>452.87361868455338</v>
      </c>
      <c r="F608" s="11">
        <f t="shared" si="65"/>
        <v>2022.7969236217464</v>
      </c>
      <c r="G608" s="11">
        <f t="shared" si="66"/>
        <v>2051.3643780844268</v>
      </c>
      <c r="H608" s="11">
        <f t="shared" si="67"/>
        <v>1866.3441312962755</v>
      </c>
    </row>
    <row r="609" spans="1:8">
      <c r="A609" t="s">
        <v>59</v>
      </c>
      <c r="B609" s="1">
        <v>43959</v>
      </c>
      <c r="C609">
        <f t="shared" si="69"/>
        <v>1701</v>
      </c>
      <c r="D609" s="11">
        <f t="shared" si="63"/>
        <v>1401.468324785094</v>
      </c>
      <c r="E609" s="11">
        <f t="shared" si="64"/>
        <v>447.96699319596581</v>
      </c>
      <c r="F609" s="11">
        <f t="shared" si="65"/>
        <v>2000.8810810241844</v>
      </c>
      <c r="G609" s="11">
        <f t="shared" si="66"/>
        <v>2029.1390235293838</v>
      </c>
      <c r="H609" s="11">
        <f t="shared" si="67"/>
        <v>1846.1233648235154</v>
      </c>
    </row>
    <row r="610" spans="1:8">
      <c r="A610" t="s">
        <v>59</v>
      </c>
      <c r="B610" s="1">
        <v>43958</v>
      </c>
      <c r="C610">
        <f t="shared" si="69"/>
        <v>1690</v>
      </c>
      <c r="D610" s="11">
        <f t="shared" si="63"/>
        <v>1389.0889561358131</v>
      </c>
      <c r="E610" s="11">
        <f t="shared" si="64"/>
        <v>444.01003715678229</v>
      </c>
      <c r="F610" s="11">
        <f t="shared" si="65"/>
        <v>1983.2070144132474</v>
      </c>
      <c r="G610" s="11">
        <f t="shared" si="66"/>
        <v>2011.2153505011233</v>
      </c>
      <c r="H610" s="11">
        <f t="shared" si="67"/>
        <v>1829.8162950874187</v>
      </c>
    </row>
    <row r="611" spans="1:8">
      <c r="A611" t="s">
        <v>59</v>
      </c>
      <c r="B611" s="1">
        <v>43957</v>
      </c>
      <c r="C611">
        <f t="shared" si="69"/>
        <v>1679</v>
      </c>
      <c r="D611" s="11">
        <f t="shared" si="63"/>
        <v>1368.6629978644996</v>
      </c>
      <c r="E611" s="11">
        <f t="shared" si="64"/>
        <v>437.48105969212952</v>
      </c>
      <c r="F611" s="11">
        <f t="shared" si="65"/>
        <v>1954.0448045052012</v>
      </c>
      <c r="G611" s="11">
        <f t="shared" si="66"/>
        <v>1981.6412900044932</v>
      </c>
      <c r="H611" s="11">
        <f t="shared" si="67"/>
        <v>1802.9096300228591</v>
      </c>
    </row>
    <row r="612" spans="1:8">
      <c r="A612" t="s">
        <v>59</v>
      </c>
      <c r="B612" s="1">
        <v>43956</v>
      </c>
      <c r="C612">
        <f t="shared" si="69"/>
        <v>1669</v>
      </c>
      <c r="D612" s="11">
        <f t="shared" si="63"/>
        <v>1348.237039593186</v>
      </c>
      <c r="E612" s="11">
        <f t="shared" si="64"/>
        <v>430.95208222747669</v>
      </c>
      <c r="F612" s="11">
        <f t="shared" si="65"/>
        <v>1924.882594597155</v>
      </c>
      <c r="G612" s="11">
        <f t="shared" si="66"/>
        <v>1952.0672295078632</v>
      </c>
      <c r="H612" s="11">
        <f t="shared" si="67"/>
        <v>1776.0029649582993</v>
      </c>
    </row>
    <row r="613" spans="1:8">
      <c r="A613" t="s">
        <v>59</v>
      </c>
      <c r="B613" s="1">
        <v>43955</v>
      </c>
      <c r="C613">
        <f t="shared" si="69"/>
        <v>1657</v>
      </c>
      <c r="D613" s="11">
        <f t="shared" si="63"/>
        <v>1328.5538434408293</v>
      </c>
      <c r="E613" s="11">
        <f t="shared" si="64"/>
        <v>424.66052212517491</v>
      </c>
      <c r="F613" s="11">
        <f t="shared" si="65"/>
        <v>1896.7808286857651</v>
      </c>
      <c r="G613" s="11">
        <f t="shared" si="66"/>
        <v>1923.5685893929287</v>
      </c>
      <c r="H613" s="11">
        <f t="shared" si="67"/>
        <v>1750.0747240779056</v>
      </c>
    </row>
    <row r="614" spans="1:8">
      <c r="A614" t="s">
        <v>59</v>
      </c>
      <c r="B614" s="1">
        <v>43954</v>
      </c>
      <c r="C614">
        <f t="shared" si="69"/>
        <v>1645</v>
      </c>
      <c r="D614" s="11">
        <f t="shared" si="63"/>
        <v>1312.7082515697498</v>
      </c>
      <c r="E614" s="11">
        <f t="shared" si="64"/>
        <v>419.59561839502004</v>
      </c>
      <c r="F614" s="11">
        <f t="shared" si="65"/>
        <v>1874.1580234237656</v>
      </c>
      <c r="G614" s="11">
        <f t="shared" si="66"/>
        <v>1900.6262879167552</v>
      </c>
      <c r="H614" s="11">
        <f t="shared" si="67"/>
        <v>1729.2016748157016</v>
      </c>
    </row>
    <row r="615" spans="1:8">
      <c r="A615" t="s">
        <v>59</v>
      </c>
      <c r="B615" s="1">
        <v>43953</v>
      </c>
      <c r="C615">
        <f t="shared" si="69"/>
        <v>1638</v>
      </c>
      <c r="D615" s="11">
        <f t="shared" si="63"/>
        <v>1301.0716450394257</v>
      </c>
      <c r="E615" s="11">
        <f t="shared" si="64"/>
        <v>415.8760797181875</v>
      </c>
      <c r="F615" s="11">
        <f t="shared" si="65"/>
        <v>1857.5444008094848</v>
      </c>
      <c r="G615" s="11">
        <f t="shared" si="66"/>
        <v>1883.7780352701902</v>
      </c>
      <c r="H615" s="11">
        <f t="shared" si="67"/>
        <v>1713.8730292637706</v>
      </c>
    </row>
    <row r="616" spans="1:8">
      <c r="A616" t="s">
        <v>59</v>
      </c>
      <c r="B616" s="1">
        <v>43952</v>
      </c>
      <c r="C616">
        <f t="shared" si="69"/>
        <v>1628</v>
      </c>
      <c r="D616" s="11">
        <f t="shared" si="63"/>
        <v>1280.3980993951266</v>
      </c>
      <c r="E616" s="11">
        <f t="shared" si="64"/>
        <v>409.26796313275105</v>
      </c>
      <c r="F616" s="11">
        <f t="shared" si="65"/>
        <v>1828.0287095692199</v>
      </c>
      <c r="G616" s="11">
        <f t="shared" si="66"/>
        <v>1853.8455013129951</v>
      </c>
      <c r="H616" s="11">
        <f t="shared" si="67"/>
        <v>1686.640222804489</v>
      </c>
    </row>
    <row r="617" spans="1:8">
      <c r="A617" t="s">
        <v>59</v>
      </c>
      <c r="B617" s="1">
        <v>43951</v>
      </c>
      <c r="C617">
        <f t="shared" si="69"/>
        <v>1608</v>
      </c>
      <c r="D617" s="11">
        <f t="shared" si="63"/>
        <v>1260.8386969292626</v>
      </c>
      <c r="E617" s="11">
        <f t="shared" si="64"/>
        <v>403.0159725908411</v>
      </c>
      <c r="F617" s="11">
        <f t="shared" si="65"/>
        <v>1800.1036843239394</v>
      </c>
      <c r="G617" s="11">
        <f t="shared" si="66"/>
        <v>1825.5260979283432</v>
      </c>
      <c r="H617" s="11">
        <f t="shared" si="67"/>
        <v>1660.8750526214562</v>
      </c>
    </row>
    <row r="618" spans="1:8">
      <c r="A618" t="s">
        <v>59</v>
      </c>
      <c r="B618" s="1">
        <v>43950</v>
      </c>
      <c r="C618">
        <f t="shared" si="69"/>
        <v>1584</v>
      </c>
      <c r="D618" s="11">
        <f t="shared" si="63"/>
        <v>1237.0703091226433</v>
      </c>
      <c r="E618" s="11">
        <f t="shared" si="64"/>
        <v>395.41861699560872</v>
      </c>
      <c r="F618" s="11">
        <f t="shared" si="65"/>
        <v>1766.1694764309402</v>
      </c>
      <c r="G618" s="11">
        <f t="shared" si="66"/>
        <v>1791.1126457140829</v>
      </c>
      <c r="H618" s="11">
        <f t="shared" si="67"/>
        <v>1629.5654787281503</v>
      </c>
    </row>
    <row r="619" spans="1:8">
      <c r="A619" t="s">
        <v>59</v>
      </c>
      <c r="B619" s="1">
        <v>43949</v>
      </c>
      <c r="C619">
        <f t="shared" si="69"/>
        <v>1552</v>
      </c>
      <c r="D619" s="11">
        <f t="shared" si="63"/>
        <v>1216.8919382243153</v>
      </c>
      <c r="E619" s="11">
        <f t="shared" si="64"/>
        <v>388.96877865173963</v>
      </c>
      <c r="F619" s="11">
        <f t="shared" si="65"/>
        <v>1737.3607478551128</v>
      </c>
      <c r="G619" s="11">
        <f t="shared" si="66"/>
        <v>1761.8970586780181</v>
      </c>
      <c r="H619" s="11">
        <f t="shared" si="67"/>
        <v>1602.9849550583126</v>
      </c>
    </row>
    <row r="620" spans="1:8">
      <c r="A620" t="s">
        <v>59</v>
      </c>
      <c r="B620" s="1">
        <v>43948</v>
      </c>
      <c r="C620">
        <f t="shared" si="69"/>
        <v>1532</v>
      </c>
      <c r="D620" s="11">
        <f t="shared" si="63"/>
        <v>1198.8180599963653</v>
      </c>
      <c r="E620" s="11">
        <f t="shared" si="64"/>
        <v>383.1916228345317</v>
      </c>
      <c r="F620" s="11">
        <f t="shared" si="65"/>
        <v>1711.5566106031447</v>
      </c>
      <c r="G620" s="11">
        <f t="shared" si="66"/>
        <v>1735.7284960567576</v>
      </c>
      <c r="H620" s="11">
        <f t="shared" si="67"/>
        <v>1579.1766332436114</v>
      </c>
    </row>
    <row r="621" spans="1:8">
      <c r="A621" t="s">
        <v>59</v>
      </c>
      <c r="B621" s="1">
        <v>43947</v>
      </c>
      <c r="C621">
        <f t="shared" si="69"/>
        <v>1514</v>
      </c>
      <c r="D621" s="11">
        <f t="shared" si="63"/>
        <v>1178.5158954115445</v>
      </c>
      <c r="E621" s="11">
        <f t="shared" si="64"/>
        <v>376.70221493027071</v>
      </c>
      <c r="F621" s="11">
        <f t="shared" si="65"/>
        <v>1682.571141361208</v>
      </c>
      <c r="G621" s="11">
        <f t="shared" si="66"/>
        <v>1706.3336722904103</v>
      </c>
      <c r="H621" s="11">
        <f t="shared" si="67"/>
        <v>1552.4330388764126</v>
      </c>
    </row>
    <row r="622" spans="1:8">
      <c r="A622" t="s">
        <v>59</v>
      </c>
      <c r="B622" s="1">
        <v>43946</v>
      </c>
      <c r="C622">
        <f t="shared" si="69"/>
        <v>1493</v>
      </c>
      <c r="D622" s="11">
        <f t="shared" si="63"/>
        <v>1163.7844467189002</v>
      </c>
      <c r="E622" s="11">
        <f t="shared" si="64"/>
        <v>371.99343724364235</v>
      </c>
      <c r="F622" s="11">
        <f t="shared" si="65"/>
        <v>1661.5390020941929</v>
      </c>
      <c r="G622" s="11">
        <f t="shared" si="66"/>
        <v>1685.00450138678</v>
      </c>
      <c r="H622" s="11">
        <f t="shared" si="67"/>
        <v>1533.0276258904576</v>
      </c>
    </row>
    <row r="623" spans="1:8">
      <c r="A623" t="s">
        <v>59</v>
      </c>
      <c r="B623" s="1">
        <v>43945</v>
      </c>
      <c r="C623">
        <f t="shared" si="69"/>
        <v>1471</v>
      </c>
      <c r="D623" s="11">
        <f t="shared" si="63"/>
        <v>1147.072299042371</v>
      </c>
      <c r="E623" s="11">
        <f t="shared" si="64"/>
        <v>366.6515465907446</v>
      </c>
      <c r="F623" s="11">
        <f t="shared" si="65"/>
        <v>1637.6790121694278</v>
      </c>
      <c r="G623" s="11">
        <f t="shared" si="66"/>
        <v>1660.8075427986282</v>
      </c>
      <c r="H623" s="11">
        <f t="shared" si="67"/>
        <v>1511.0130817467268</v>
      </c>
    </row>
    <row r="624" spans="1:8">
      <c r="A624" t="s">
        <v>59</v>
      </c>
      <c r="B624" s="1">
        <v>43944</v>
      </c>
      <c r="C624">
        <f t="shared" si="69"/>
        <v>1424</v>
      </c>
      <c r="D624" s="11">
        <f t="shared" si="63"/>
        <v>1121.4470059383593</v>
      </c>
      <c r="E624" s="11">
        <f t="shared" si="64"/>
        <v>358.46064758963468</v>
      </c>
      <c r="F624" s="11">
        <f t="shared" si="65"/>
        <v>1601.0936942847882</v>
      </c>
      <c r="G624" s="11">
        <f t="shared" si="66"/>
        <v>1623.7055396301289</v>
      </c>
      <c r="H624" s="11">
        <f t="shared" si="67"/>
        <v>1477.2574473930065</v>
      </c>
    </row>
    <row r="625" spans="1:8">
      <c r="A625" t="s">
        <v>59</v>
      </c>
      <c r="B625" s="1">
        <v>43943</v>
      </c>
      <c r="C625">
        <f t="shared" si="69"/>
        <v>1380</v>
      </c>
      <c r="D625" s="11">
        <f t="shared" si="63"/>
        <v>1096.9358560127832</v>
      </c>
      <c r="E625" s="11">
        <f t="shared" si="64"/>
        <v>350.62587463205136</v>
      </c>
      <c r="F625" s="11">
        <f t="shared" si="65"/>
        <v>1566.0990423951328</v>
      </c>
      <c r="G625" s="11">
        <f t="shared" si="66"/>
        <v>1588.2166670341728</v>
      </c>
      <c r="H625" s="11">
        <f t="shared" si="67"/>
        <v>1444.969449315535</v>
      </c>
    </row>
    <row r="626" spans="1:8">
      <c r="A626" t="s">
        <v>59</v>
      </c>
      <c r="B626" s="1">
        <v>43942</v>
      </c>
      <c r="C626">
        <f t="shared" si="69"/>
        <v>1336</v>
      </c>
      <c r="D626" s="11">
        <f t="shared" si="63"/>
        <v>1065.8636407030881</v>
      </c>
      <c r="E626" s="11">
        <f t="shared" si="64"/>
        <v>340.69391497370071</v>
      </c>
      <c r="F626" s="11">
        <f t="shared" si="65"/>
        <v>1521.7371352016808</v>
      </c>
      <c r="G626" s="11">
        <f t="shared" si="66"/>
        <v>1543.2282477332387</v>
      </c>
      <c r="H626" s="11">
        <f t="shared" si="67"/>
        <v>1404.0387042779321</v>
      </c>
    </row>
    <row r="627" spans="1:8">
      <c r="A627" t="s">
        <v>59</v>
      </c>
      <c r="B627" s="1">
        <v>43941</v>
      </c>
      <c r="C627">
        <f t="shared" si="69"/>
        <v>1292</v>
      </c>
      <c r="D627" s="11">
        <f t="shared" si="63"/>
        <v>1034.5438380204073</v>
      </c>
      <c r="E627" s="11">
        <f t="shared" si="64"/>
        <v>330.68281619456644</v>
      </c>
      <c r="F627" s="11">
        <f t="shared" si="65"/>
        <v>1477.02174667601</v>
      </c>
      <c r="G627" s="11">
        <f t="shared" si="66"/>
        <v>1497.8813549717393</v>
      </c>
      <c r="H627" s="11">
        <f t="shared" si="67"/>
        <v>1362.7818178456073</v>
      </c>
    </row>
    <row r="628" spans="1:8">
      <c r="A628" t="s">
        <v>59</v>
      </c>
      <c r="B628" s="1">
        <v>43940</v>
      </c>
      <c r="C628">
        <f t="shared" ref="C628:C659" si="70">SUMIFS(Cases,LA,"Neath Port Talbot",SpecDate,B628)+SUMIFS(Cases,LA,"Swansea",SpecDate,B628)</f>
        <v>1260</v>
      </c>
      <c r="D628" s="11">
        <f t="shared" si="63"/>
        <v>1000.5005742348847</v>
      </c>
      <c r="E628" s="11">
        <f t="shared" si="64"/>
        <v>319.80118708681175</v>
      </c>
      <c r="F628" s="11">
        <f t="shared" si="65"/>
        <v>1428.418063495933</v>
      </c>
      <c r="G628" s="11">
        <f t="shared" si="66"/>
        <v>1448.5912541440227</v>
      </c>
      <c r="H628" s="11">
        <f t="shared" si="67"/>
        <v>1317.9373760713411</v>
      </c>
    </row>
    <row r="629" spans="1:8">
      <c r="A629" t="s">
        <v>59</v>
      </c>
      <c r="B629" s="1">
        <v>43939</v>
      </c>
      <c r="C629">
        <f t="shared" si="70"/>
        <v>1223</v>
      </c>
      <c r="D629" s="11">
        <f t="shared" si="63"/>
        <v>978.46529803916462</v>
      </c>
      <c r="E629" s="11">
        <f t="shared" si="64"/>
        <v>312.75780533706507</v>
      </c>
      <c r="F629" s="11">
        <f t="shared" si="65"/>
        <v>1396.9582249284651</v>
      </c>
      <c r="G629" s="11">
        <f t="shared" si="66"/>
        <v>1416.6871161537188</v>
      </c>
      <c r="H629" s="11">
        <f t="shared" si="67"/>
        <v>1288.9107919410887</v>
      </c>
    </row>
    <row r="630" spans="1:8">
      <c r="A630" t="s">
        <v>59</v>
      </c>
      <c r="B630" s="1">
        <v>43938</v>
      </c>
      <c r="C630">
        <f t="shared" si="70"/>
        <v>1183</v>
      </c>
      <c r="D630" s="11">
        <f t="shared" si="63"/>
        <v>948.38343222141202</v>
      </c>
      <c r="E630" s="11">
        <f t="shared" si="64"/>
        <v>303.14240216184913</v>
      </c>
      <c r="F630" s="11">
        <f t="shared" si="65"/>
        <v>1354.0102430638881</v>
      </c>
      <c r="G630" s="11">
        <f t="shared" si="66"/>
        <v>1373.1325906950456</v>
      </c>
      <c r="H630" s="11">
        <f t="shared" si="67"/>
        <v>1249.2846124823736</v>
      </c>
    </row>
    <row r="631" spans="1:8">
      <c r="A631" t="s">
        <v>59</v>
      </c>
      <c r="B631" s="1">
        <v>43937</v>
      </c>
      <c r="C631">
        <f t="shared" si="70"/>
        <v>1127</v>
      </c>
      <c r="D631" s="11">
        <f t="shared" si="63"/>
        <v>908.52186517072744</v>
      </c>
      <c r="E631" s="11">
        <f t="shared" si="64"/>
        <v>290.4010037156782</v>
      </c>
      <c r="F631" s="11">
        <f t="shared" si="65"/>
        <v>1297.0997485766707</v>
      </c>
      <c r="G631" s="11">
        <f t="shared" si="66"/>
        <v>1315.4183635440463</v>
      </c>
      <c r="H631" s="11">
        <f t="shared" si="67"/>
        <v>1196.7758479321421</v>
      </c>
    </row>
    <row r="632" spans="1:8">
      <c r="A632" t="s">
        <v>59</v>
      </c>
      <c r="B632" s="1">
        <v>43936</v>
      </c>
      <c r="C632">
        <f t="shared" si="70"/>
        <v>1059</v>
      </c>
      <c r="D632" s="11">
        <f t="shared" si="63"/>
        <v>864.07993171980888</v>
      </c>
      <c r="E632" s="11">
        <f t="shared" si="64"/>
        <v>276.19553153500942</v>
      </c>
      <c r="F632" s="11">
        <f t="shared" si="65"/>
        <v>1233.6498494434068</v>
      </c>
      <c r="G632" s="11">
        <f t="shared" si="66"/>
        <v>1251.0723773725906</v>
      </c>
      <c r="H632" s="11">
        <f t="shared" si="67"/>
        <v>1138.2334675795546</v>
      </c>
    </row>
    <row r="633" spans="1:8">
      <c r="A633" t="s">
        <v>59</v>
      </c>
      <c r="B633" s="1">
        <v>43935</v>
      </c>
      <c r="C633">
        <f t="shared" si="70"/>
        <v>987</v>
      </c>
      <c r="D633" s="11">
        <f t="shared" si="63"/>
        <v>820.13317301486154</v>
      </c>
      <c r="E633" s="11">
        <f t="shared" si="64"/>
        <v>262.14833759590795</v>
      </c>
      <c r="F633" s="11">
        <f t="shared" si="65"/>
        <v>1170.9069129745801</v>
      </c>
      <c r="G633" s="11">
        <f t="shared" si="66"/>
        <v>1187.4433381222655</v>
      </c>
      <c r="H633" s="11">
        <f t="shared" si="67"/>
        <v>1080.3433700164112</v>
      </c>
    </row>
    <row r="634" spans="1:8">
      <c r="A634" t="s">
        <v>59</v>
      </c>
      <c r="B634" s="1">
        <v>43934</v>
      </c>
      <c r="C634">
        <f t="shared" si="70"/>
        <v>945</v>
      </c>
      <c r="D634" s="11">
        <f t="shared" si="63"/>
        <v>781.75713020209071</v>
      </c>
      <c r="E634" s="11">
        <f t="shared" si="64"/>
        <v>249.88177387443903</v>
      </c>
      <c r="F634" s="11">
        <f t="shared" si="65"/>
        <v>1116.1173064806753</v>
      </c>
      <c r="G634" s="11">
        <f t="shared" si="66"/>
        <v>1131.8799517346577</v>
      </c>
      <c r="H634" s="11">
        <f t="shared" si="67"/>
        <v>1029.7914538345112</v>
      </c>
    </row>
    <row r="635" spans="1:8">
      <c r="A635" t="s">
        <v>59</v>
      </c>
      <c r="B635" s="1">
        <v>43933</v>
      </c>
      <c r="C635">
        <f t="shared" si="70"/>
        <v>894</v>
      </c>
      <c r="D635" s="11">
        <f t="shared" si="63"/>
        <v>748.70421590851061</v>
      </c>
      <c r="E635" s="11">
        <f t="shared" si="64"/>
        <v>239.31670124981903</v>
      </c>
      <c r="F635" s="11">
        <f t="shared" si="65"/>
        <v>1068.9275486294732</v>
      </c>
      <c r="G635" s="11">
        <f t="shared" si="66"/>
        <v>1084.0237447492018</v>
      </c>
      <c r="H635" s="11">
        <f t="shared" si="67"/>
        <v>986.25157763913273</v>
      </c>
    </row>
    <row r="636" spans="1:8">
      <c r="A636" t="s">
        <v>59</v>
      </c>
      <c r="B636" s="1">
        <v>43932</v>
      </c>
      <c r="C636">
        <f t="shared" si="70"/>
        <v>836</v>
      </c>
      <c r="D636" s="11">
        <f t="shared" si="63"/>
        <v>718.622350090758</v>
      </c>
      <c r="E636" s="11">
        <f t="shared" si="64"/>
        <v>229.7012980746031</v>
      </c>
      <c r="F636" s="11">
        <f t="shared" si="65"/>
        <v>1025.9795667648962</v>
      </c>
      <c r="G636" s="11">
        <f t="shared" si="66"/>
        <v>1040.4692192905286</v>
      </c>
      <c r="H636" s="11">
        <f t="shared" si="67"/>
        <v>946.62539818041762</v>
      </c>
    </row>
    <row r="637" spans="1:8">
      <c r="A637" t="s">
        <v>59</v>
      </c>
      <c r="B637" s="1">
        <v>43931</v>
      </c>
      <c r="C637">
        <f t="shared" si="70"/>
        <v>805</v>
      </c>
      <c r="D637" s="11">
        <f t="shared" si="63"/>
        <v>688.41669058651246</v>
      </c>
      <c r="E637" s="11">
        <f t="shared" si="64"/>
        <v>220.0463253389953</v>
      </c>
      <c r="F637" s="11">
        <f t="shared" si="65"/>
        <v>982.85484423420985</v>
      </c>
      <c r="G637" s="11">
        <f t="shared" si="66"/>
        <v>996.73545710157259</v>
      </c>
      <c r="H637" s="11">
        <f t="shared" si="67"/>
        <v>906.83614802434147</v>
      </c>
    </row>
    <row r="638" spans="1:8">
      <c r="A638" t="s">
        <v>59</v>
      </c>
      <c r="B638" s="1">
        <v>43930</v>
      </c>
      <c r="C638">
        <f t="shared" si="70"/>
        <v>740</v>
      </c>
      <c r="D638" s="11">
        <f t="shared" si="63"/>
        <v>651.27858463866971</v>
      </c>
      <c r="E638" s="11">
        <f t="shared" si="64"/>
        <v>208.17545722144476</v>
      </c>
      <c r="F638" s="11">
        <f t="shared" si="65"/>
        <v>929.83264440139862</v>
      </c>
      <c r="G638" s="11">
        <f t="shared" si="66"/>
        <v>942.96443801679072</v>
      </c>
      <c r="H638" s="11">
        <f t="shared" si="67"/>
        <v>857.91493881605118</v>
      </c>
    </row>
    <row r="639" spans="1:8">
      <c r="A639" t="s">
        <v>59</v>
      </c>
      <c r="B639" s="1">
        <v>43929</v>
      </c>
      <c r="C639">
        <f t="shared" si="70"/>
        <v>678</v>
      </c>
      <c r="D639" s="11">
        <f t="shared" si="63"/>
        <v>602.99904690647406</v>
      </c>
      <c r="E639" s="11">
        <f t="shared" si="64"/>
        <v>192.74332866862906</v>
      </c>
      <c r="F639" s="11">
        <f t="shared" si="65"/>
        <v>860.90378461874411</v>
      </c>
      <c r="G639" s="11">
        <f t="shared" si="66"/>
        <v>873.0621132065744</v>
      </c>
      <c r="H639" s="11">
        <f t="shared" si="67"/>
        <v>794.31736684527368</v>
      </c>
    </row>
    <row r="640" spans="1:8">
      <c r="A640" t="s">
        <v>59</v>
      </c>
      <c r="B640" s="1">
        <v>43928</v>
      </c>
      <c r="C640">
        <f t="shared" si="70"/>
        <v>606</v>
      </c>
      <c r="D640" s="11">
        <f t="shared" si="63"/>
        <v>555.58606497972812</v>
      </c>
      <c r="E640" s="11">
        <f t="shared" si="64"/>
        <v>177.58818703855619</v>
      </c>
      <c r="F640" s="11">
        <f t="shared" si="65"/>
        <v>793.21210949885517</v>
      </c>
      <c r="G640" s="11">
        <f t="shared" si="66"/>
        <v>804.41444550833626</v>
      </c>
      <c r="H640" s="11">
        <f t="shared" si="67"/>
        <v>731.8612897560231</v>
      </c>
    </row>
    <row r="641" spans="1:8">
      <c r="A641" t="s">
        <v>59</v>
      </c>
      <c r="B641" s="1">
        <v>43927</v>
      </c>
      <c r="C641">
        <f t="shared" si="70"/>
        <v>544</v>
      </c>
      <c r="D641" s="11">
        <f t="shared" si="63"/>
        <v>509.03963885843183</v>
      </c>
      <c r="E641" s="11">
        <f t="shared" si="64"/>
        <v>162.71003233122616</v>
      </c>
      <c r="F641" s="11">
        <f t="shared" si="65"/>
        <v>726.7576190417318</v>
      </c>
      <c r="G641" s="11">
        <f t="shared" si="66"/>
        <v>737.02143492207631</v>
      </c>
      <c r="H641" s="11">
        <f t="shared" si="67"/>
        <v>670.5467075482992</v>
      </c>
    </row>
    <row r="642" spans="1:8">
      <c r="A642" t="s">
        <v>59</v>
      </c>
      <c r="B642" s="1">
        <v>43926</v>
      </c>
      <c r="C642">
        <f t="shared" si="70"/>
        <v>490</v>
      </c>
      <c r="D642" s="11">
        <f t="shared" ref="D642:D705" si="71">SUMIFS(CasesHB,HB,"Wales",SpecDate,B642)*SUMIFS(Pop,Area,A642)</f>
        <v>462.1218316776571</v>
      </c>
      <c r="E642" s="11">
        <f t="shared" ref="E642:E694" si="72">SUMIFS(CasesHB,HB,"Wales",SpecDate,B642)*SUMIFS(AreaKm2,Area,A642)</f>
        <v>147.71316894272064</v>
      </c>
      <c r="F642" s="11">
        <f t="shared" ref="F642:F695" si="73">SUMIFS(CasesHB,HB,"Wales",SpecDate,B642)*SUMIFS(PopKm2,Area,A642)</f>
        <v>659.77290658628044</v>
      </c>
      <c r="G642" s="11">
        <f t="shared" ref="G642:G695" si="74">SUMIFS(CasesHB,HB,"Wales",SpecDate,B642)*SUMIFS(PopKm2SRT,Area,A642)</f>
        <v>669.09071414496862</v>
      </c>
      <c r="H642" s="11">
        <f t="shared" ref="H642:H695" si="75">SUMIFS(CasesHB,HB,"Wales",SpecDate,B642)*SUMIFS(PopSRTKm2,Area,A642)</f>
        <v>608.74291324849253</v>
      </c>
    </row>
    <row r="643" spans="1:8">
      <c r="A643" t="s">
        <v>59</v>
      </c>
      <c r="B643" s="1">
        <v>43925</v>
      </c>
      <c r="C643">
        <f t="shared" si="70"/>
        <v>442</v>
      </c>
      <c r="D643" s="11">
        <f t="shared" si="71"/>
        <v>434.76342696274622</v>
      </c>
      <c r="E643" s="11">
        <f t="shared" si="72"/>
        <v>138.96829609612507</v>
      </c>
      <c r="F643" s="11">
        <f t="shared" si="73"/>
        <v>620.71321937610946</v>
      </c>
      <c r="G643" s="11">
        <f t="shared" si="74"/>
        <v>629.47939675251268</v>
      </c>
      <c r="H643" s="11">
        <f t="shared" si="75"/>
        <v>572.70428913171861</v>
      </c>
    </row>
    <row r="644" spans="1:8">
      <c r="A644" t="s">
        <v>59</v>
      </c>
      <c r="B644" s="1">
        <v>43924</v>
      </c>
      <c r="C644">
        <f t="shared" si="70"/>
        <v>387</v>
      </c>
      <c r="D644" s="11">
        <f t="shared" si="71"/>
        <v>399.97740105826682</v>
      </c>
      <c r="E644" s="11">
        <f t="shared" si="72"/>
        <v>127.8492496260194</v>
      </c>
      <c r="F644" s="11">
        <f t="shared" si="73"/>
        <v>571.04909219937633</v>
      </c>
      <c r="G644" s="11">
        <f t="shared" si="74"/>
        <v>579.11387554310033</v>
      </c>
      <c r="H644" s="11">
        <f t="shared" si="75"/>
        <v>526.88142317328663</v>
      </c>
    </row>
    <row r="645" spans="1:8">
      <c r="A645" t="s">
        <v>59</v>
      </c>
      <c r="B645" s="1">
        <v>43923</v>
      </c>
      <c r="C645">
        <f t="shared" si="70"/>
        <v>327</v>
      </c>
      <c r="D645" s="11">
        <f t="shared" si="71"/>
        <v>359.86824663459663</v>
      </c>
      <c r="E645" s="11">
        <f t="shared" si="72"/>
        <v>115.0287120590648</v>
      </c>
      <c r="F645" s="11">
        <f t="shared" si="73"/>
        <v>513.78511637994029</v>
      </c>
      <c r="G645" s="11">
        <f t="shared" si="74"/>
        <v>521.04117493153603</v>
      </c>
      <c r="H645" s="11">
        <f t="shared" si="75"/>
        <v>474.04651722833313</v>
      </c>
    </row>
    <row r="646" spans="1:8">
      <c r="A646" t="s">
        <v>59</v>
      </c>
      <c r="B646" s="1">
        <v>43922</v>
      </c>
      <c r="C646">
        <f t="shared" si="70"/>
        <v>287</v>
      </c>
      <c r="D646" s="11">
        <f t="shared" si="71"/>
        <v>318.64494903249113</v>
      </c>
      <c r="E646" s="11">
        <f t="shared" si="72"/>
        <v>101.8520484485837</v>
      </c>
      <c r="F646" s="11">
        <f t="shared" si="73"/>
        <v>454.93047456551989</v>
      </c>
      <c r="G646" s="11">
        <f t="shared" si="74"/>
        <v>461.35534374742815</v>
      </c>
      <c r="H646" s="11">
        <f t="shared" si="75"/>
        <v>419.74397500713087</v>
      </c>
    </row>
    <row r="647" spans="1:8">
      <c r="A647" t="s">
        <v>59</v>
      </c>
      <c r="B647" s="1">
        <v>43921</v>
      </c>
      <c r="C647">
        <f t="shared" si="70"/>
        <v>254</v>
      </c>
      <c r="D647" s="11">
        <f t="shared" si="71"/>
        <v>279.03096935479215</v>
      </c>
      <c r="E647" s="11">
        <f t="shared" si="72"/>
        <v>89.189789123196448</v>
      </c>
      <c r="F647" s="11">
        <f t="shared" si="73"/>
        <v>398.37346141052132</v>
      </c>
      <c r="G647" s="11">
        <f t="shared" si="74"/>
        <v>403.99959005699418</v>
      </c>
      <c r="H647" s="11">
        <f t="shared" si="75"/>
        <v>367.56135185162123</v>
      </c>
    </row>
    <row r="648" spans="1:8">
      <c r="A648" t="s">
        <v>59</v>
      </c>
      <c r="B648" s="1">
        <v>43920</v>
      </c>
      <c r="C648">
        <f t="shared" si="70"/>
        <v>223</v>
      </c>
      <c r="D648" s="11">
        <f t="shared" si="71"/>
        <v>245.48288031524083</v>
      </c>
      <c r="E648" s="11">
        <f t="shared" si="72"/>
        <v>78.466438257009116</v>
      </c>
      <c r="F648" s="11">
        <f t="shared" si="73"/>
        <v>350.47674089488186</v>
      </c>
      <c r="G648" s="11">
        <f t="shared" si="74"/>
        <v>355.42643615040794</v>
      </c>
      <c r="H648" s="11">
        <f t="shared" si="75"/>
        <v>323.36919286679898</v>
      </c>
    </row>
    <row r="649" spans="1:8">
      <c r="A649" t="s">
        <v>59</v>
      </c>
      <c r="B649" s="1">
        <v>43919</v>
      </c>
      <c r="C649">
        <f t="shared" si="70"/>
        <v>172</v>
      </c>
      <c r="D649" s="11">
        <f t="shared" si="71"/>
        <v>204.13578902664253</v>
      </c>
      <c r="E649" s="11">
        <f t="shared" si="72"/>
        <v>65.250205086136177</v>
      </c>
      <c r="F649" s="11">
        <f t="shared" si="73"/>
        <v>291.44535841435209</v>
      </c>
      <c r="G649" s="11">
        <f t="shared" si="74"/>
        <v>295.56136823601747</v>
      </c>
      <c r="H649" s="11">
        <f t="shared" si="75"/>
        <v>268.90357994823574</v>
      </c>
    </row>
    <row r="650" spans="1:8">
      <c r="A650" t="s">
        <v>59</v>
      </c>
      <c r="B650" s="1">
        <v>43918</v>
      </c>
      <c r="C650">
        <f t="shared" si="70"/>
        <v>154</v>
      </c>
      <c r="D650" s="11">
        <f t="shared" si="71"/>
        <v>184.82397393376428</v>
      </c>
      <c r="E650" s="11">
        <f t="shared" si="72"/>
        <v>59.077353665009895</v>
      </c>
      <c r="F650" s="11">
        <f t="shared" si="73"/>
        <v>263.87381450129027</v>
      </c>
      <c r="G650" s="11">
        <f t="shared" si="74"/>
        <v>267.60043831193093</v>
      </c>
      <c r="H650" s="11">
        <f t="shared" si="75"/>
        <v>243.46455115992481</v>
      </c>
    </row>
    <row r="651" spans="1:8">
      <c r="A651" t="s">
        <v>59</v>
      </c>
      <c r="B651" s="1">
        <v>43917</v>
      </c>
      <c r="C651">
        <f t="shared" si="70"/>
        <v>140</v>
      </c>
      <c r="D651" s="11">
        <f t="shared" si="71"/>
        <v>164.27422197595794</v>
      </c>
      <c r="E651" s="11">
        <f t="shared" si="72"/>
        <v>52.508806639965258</v>
      </c>
      <c r="F651" s="11">
        <f t="shared" si="73"/>
        <v>234.53486392713478</v>
      </c>
      <c r="G651" s="11">
        <f t="shared" si="74"/>
        <v>237.84714108501831</v>
      </c>
      <c r="H651" s="11">
        <f t="shared" si="75"/>
        <v>216.39481539800417</v>
      </c>
    </row>
    <row r="652" spans="1:8">
      <c r="A652" t="s">
        <v>59</v>
      </c>
      <c r="B652" s="1">
        <v>43916</v>
      </c>
      <c r="C652">
        <f t="shared" si="70"/>
        <v>110</v>
      </c>
      <c r="D652" s="11">
        <f t="shared" si="71"/>
        <v>141.37238997478821</v>
      </c>
      <c r="E652" s="11">
        <f t="shared" si="72"/>
        <v>45.18843796747575</v>
      </c>
      <c r="F652" s="11">
        <f t="shared" si="73"/>
        <v>201.8378406969012</v>
      </c>
      <c r="G652" s="11">
        <f t="shared" si="74"/>
        <v>204.68834598273619</v>
      </c>
      <c r="H652" s="11">
        <f t="shared" si="75"/>
        <v>186.22673638622513</v>
      </c>
    </row>
    <row r="653" spans="1:8">
      <c r="A653" t="s">
        <v>59</v>
      </c>
      <c r="B653" s="1">
        <v>43915</v>
      </c>
      <c r="C653">
        <f t="shared" si="70"/>
        <v>95</v>
      </c>
      <c r="D653" s="11">
        <f t="shared" si="71"/>
        <v>119.8322885250394</v>
      </c>
      <c r="E653" s="11">
        <f t="shared" si="72"/>
        <v>38.30333445929643</v>
      </c>
      <c r="F653" s="11">
        <f t="shared" si="73"/>
        <v>171.08496479387074</v>
      </c>
      <c r="G653" s="11">
        <f t="shared" si="74"/>
        <v>173.50115491356271</v>
      </c>
      <c r="H653" s="11">
        <f t="shared" si="75"/>
        <v>157.85243504541674</v>
      </c>
    </row>
    <row r="654" spans="1:8">
      <c r="A654" t="s">
        <v>59</v>
      </c>
      <c r="B654" s="1">
        <v>43914</v>
      </c>
      <c r="C654">
        <f t="shared" si="70"/>
        <v>84</v>
      </c>
      <c r="D654" s="11">
        <f t="shared" si="71"/>
        <v>97.1780438968553</v>
      </c>
      <c r="E654" s="11">
        <f t="shared" si="72"/>
        <v>31.062104907590598</v>
      </c>
      <c r="F654" s="11">
        <f t="shared" si="73"/>
        <v>138.74142289585592</v>
      </c>
      <c r="G654" s="11">
        <f t="shared" si="74"/>
        <v>140.7008332718458</v>
      </c>
      <c r="H654" s="11">
        <f t="shared" si="75"/>
        <v>128.01049742835966</v>
      </c>
    </row>
    <row r="655" spans="1:8">
      <c r="A655" t="s">
        <v>59</v>
      </c>
      <c r="B655" s="1">
        <v>43913</v>
      </c>
      <c r="C655">
        <f t="shared" si="70"/>
        <v>70</v>
      </c>
      <c r="D655" s="11">
        <f t="shared" si="71"/>
        <v>80.465896220326044</v>
      </c>
      <c r="E655" s="11">
        <f t="shared" si="72"/>
        <v>25.720214254692852</v>
      </c>
      <c r="F655" s="11">
        <f t="shared" si="73"/>
        <v>114.88143297109089</v>
      </c>
      <c r="G655" s="11">
        <f t="shared" si="74"/>
        <v>116.50387468369398</v>
      </c>
      <c r="H655" s="11">
        <f t="shared" si="75"/>
        <v>105.99595328462901</v>
      </c>
    </row>
    <row r="656" spans="1:8">
      <c r="A656" t="s">
        <v>59</v>
      </c>
      <c r="B656" s="1">
        <v>43912</v>
      </c>
      <c r="C656">
        <f t="shared" si="70"/>
        <v>60</v>
      </c>
      <c r="D656" s="11">
        <f t="shared" si="71"/>
        <v>64.372716976260833</v>
      </c>
      <c r="E656" s="11">
        <f t="shared" si="72"/>
        <v>20.576171403754284</v>
      </c>
      <c r="F656" s="11">
        <f t="shared" si="73"/>
        <v>91.905146376872707</v>
      </c>
      <c r="G656" s="11">
        <f t="shared" si="74"/>
        <v>93.203099746955175</v>
      </c>
      <c r="H656" s="11">
        <f t="shared" si="75"/>
        <v>84.796762627703217</v>
      </c>
    </row>
    <row r="657" spans="1:8">
      <c r="A657" t="s">
        <v>59</v>
      </c>
      <c r="B657" s="1">
        <v>43911</v>
      </c>
      <c r="C657">
        <f t="shared" si="70"/>
        <v>52</v>
      </c>
      <c r="D657" s="11">
        <f t="shared" si="71"/>
        <v>54.964396802807329</v>
      </c>
      <c r="E657" s="11">
        <f t="shared" si="72"/>
        <v>17.568884813974812</v>
      </c>
      <c r="F657" s="11">
        <f t="shared" si="73"/>
        <v>78.472855752560534</v>
      </c>
      <c r="G657" s="11">
        <f t="shared" si="74"/>
        <v>79.581108245477111</v>
      </c>
      <c r="H657" s="11">
        <f t="shared" si="75"/>
        <v>72.403389628269665</v>
      </c>
    </row>
    <row r="658" spans="1:8">
      <c r="A658" t="s">
        <v>59</v>
      </c>
      <c r="B658" s="1">
        <v>43910</v>
      </c>
      <c r="C658">
        <f t="shared" si="70"/>
        <v>47</v>
      </c>
      <c r="D658" s="11">
        <f t="shared" si="71"/>
        <v>45.679870315846628</v>
      </c>
      <c r="E658" s="11">
        <f t="shared" si="72"/>
        <v>14.601167784587174</v>
      </c>
      <c r="F658" s="11">
        <f t="shared" si="73"/>
        <v>65.217305794357742</v>
      </c>
      <c r="G658" s="11">
        <f t="shared" si="74"/>
        <v>66.138353474281658</v>
      </c>
      <c r="H658" s="11">
        <f t="shared" si="75"/>
        <v>60.173087326197084</v>
      </c>
    </row>
    <row r="659" spans="1:8">
      <c r="A659" t="s">
        <v>59</v>
      </c>
      <c r="B659" s="1">
        <v>43909</v>
      </c>
      <c r="C659">
        <f t="shared" si="70"/>
        <v>41</v>
      </c>
      <c r="D659" s="11">
        <f t="shared" si="71"/>
        <v>36.766724888364358</v>
      </c>
      <c r="E659" s="11">
        <f t="shared" si="72"/>
        <v>11.752159436375042</v>
      </c>
      <c r="F659" s="11">
        <f t="shared" si="73"/>
        <v>52.491977834483066</v>
      </c>
      <c r="G659" s="11">
        <f t="shared" si="74"/>
        <v>53.233308893934016</v>
      </c>
      <c r="H659" s="11">
        <f t="shared" si="75"/>
        <v>48.431997116207413</v>
      </c>
    </row>
    <row r="660" spans="1:8">
      <c r="A660" t="s">
        <v>59</v>
      </c>
      <c r="B660" s="1">
        <v>43908</v>
      </c>
      <c r="C660">
        <f t="shared" ref="C660:C691" si="76">SUMIFS(Cases,LA,"Neath Port Talbot",SpecDate,B660)+SUMIFS(Cases,LA,"Swansea",SpecDate,B660)</f>
        <v>36</v>
      </c>
      <c r="D660" s="11">
        <f t="shared" si="71"/>
        <v>29.339103698795803</v>
      </c>
      <c r="E660" s="11">
        <f t="shared" si="72"/>
        <v>9.3779858128649334</v>
      </c>
      <c r="F660" s="11">
        <f t="shared" si="73"/>
        <v>41.887537867920827</v>
      </c>
      <c r="G660" s="11">
        <f t="shared" si="74"/>
        <v>42.479105076977646</v>
      </c>
      <c r="H660" s="11">
        <f t="shared" si="75"/>
        <v>38.647755274549347</v>
      </c>
    </row>
    <row r="661" spans="1:8">
      <c r="A661" t="s">
        <v>59</v>
      </c>
      <c r="B661" s="1">
        <v>43907</v>
      </c>
      <c r="C661">
        <f t="shared" si="76"/>
        <v>33</v>
      </c>
      <c r="D661" s="11">
        <f t="shared" si="71"/>
        <v>25.006324671547478</v>
      </c>
      <c r="E661" s="11">
        <f t="shared" si="72"/>
        <v>7.9930511991507016</v>
      </c>
      <c r="F661" s="11">
        <f t="shared" si="73"/>
        <v>35.701614554092856</v>
      </c>
      <c r="G661" s="11">
        <f t="shared" si="74"/>
        <v>36.205819517086432</v>
      </c>
      <c r="H661" s="11">
        <f t="shared" si="75"/>
        <v>32.940280866915479</v>
      </c>
    </row>
    <row r="662" spans="1:8">
      <c r="A662" t="s">
        <v>59</v>
      </c>
      <c r="B662" s="1">
        <v>43906</v>
      </c>
      <c r="C662">
        <f t="shared" si="76"/>
        <v>31</v>
      </c>
      <c r="D662" s="11">
        <f t="shared" si="71"/>
        <v>20.425958271313533</v>
      </c>
      <c r="E662" s="11">
        <f t="shared" si="72"/>
        <v>6.5289774646528009</v>
      </c>
      <c r="F662" s="11">
        <f t="shared" si="73"/>
        <v>29.162209908046147</v>
      </c>
      <c r="G662" s="11">
        <f t="shared" si="74"/>
        <v>29.574060496630008</v>
      </c>
      <c r="H662" s="11">
        <f t="shared" si="75"/>
        <v>26.906665064559672</v>
      </c>
    </row>
    <row r="663" spans="1:8">
      <c r="A663" t="s">
        <v>59</v>
      </c>
      <c r="B663" s="1">
        <v>43905</v>
      </c>
      <c r="C663">
        <f t="shared" si="76"/>
        <v>29</v>
      </c>
      <c r="D663" s="11">
        <f t="shared" si="71"/>
        <v>16.216972930558018</v>
      </c>
      <c r="E663" s="11">
        <f t="shared" si="72"/>
        <v>5.1836124113304054</v>
      </c>
      <c r="F663" s="11">
        <f t="shared" si="73"/>
        <v>23.153027260327548</v>
      </c>
      <c r="G663" s="11">
        <f t="shared" si="74"/>
        <v>23.480011667021401</v>
      </c>
      <c r="H663" s="11">
        <f t="shared" si="75"/>
        <v>21.362261354286769</v>
      </c>
    </row>
    <row r="664" spans="1:8">
      <c r="A664" t="s">
        <v>59</v>
      </c>
      <c r="B664" s="1">
        <v>43904</v>
      </c>
      <c r="C664">
        <f t="shared" si="76"/>
        <v>28</v>
      </c>
      <c r="D664" s="11">
        <f t="shared" si="71"/>
        <v>12.626956022266548</v>
      </c>
      <c r="E664" s="11">
        <f t="shared" si="72"/>
        <v>4.0360951599671857</v>
      </c>
      <c r="F664" s="11">
        <f t="shared" si="73"/>
        <v>18.027547943155799</v>
      </c>
      <c r="G664" s="11">
        <f t="shared" si="74"/>
        <v>18.282146488825823</v>
      </c>
      <c r="H664" s="11">
        <f t="shared" si="75"/>
        <v>16.633211130818708</v>
      </c>
    </row>
    <row r="665" spans="1:8">
      <c r="A665" t="s">
        <v>59</v>
      </c>
      <c r="B665" s="1">
        <v>43903</v>
      </c>
      <c r="C665">
        <f t="shared" si="76"/>
        <v>28</v>
      </c>
      <c r="D665" s="11">
        <f t="shared" si="71"/>
        <v>10.274875978903172</v>
      </c>
      <c r="E665" s="11">
        <f t="shared" si="72"/>
        <v>3.2842735125223181</v>
      </c>
      <c r="F665" s="11">
        <f t="shared" si="73"/>
        <v>14.669475287077759</v>
      </c>
      <c r="G665" s="11">
        <f t="shared" si="74"/>
        <v>14.876648613456307</v>
      </c>
      <c r="H665" s="11">
        <f t="shared" si="75"/>
        <v>13.53486788096032</v>
      </c>
    </row>
    <row r="666" spans="1:8">
      <c r="A666" t="s">
        <v>59</v>
      </c>
      <c r="B666" s="1">
        <v>43902</v>
      </c>
      <c r="C666">
        <f t="shared" si="76"/>
        <v>24</v>
      </c>
      <c r="D666" s="11">
        <f t="shared" si="71"/>
        <v>6.9324464435973203</v>
      </c>
      <c r="E666" s="11">
        <f t="shared" si="72"/>
        <v>2.2158953819427687</v>
      </c>
      <c r="F666" s="11">
        <f t="shared" si="73"/>
        <v>9.8974773021247522</v>
      </c>
      <c r="G666" s="11">
        <f t="shared" si="74"/>
        <v>10.037256895825942</v>
      </c>
      <c r="H666" s="11">
        <f t="shared" si="75"/>
        <v>9.1319590522141922</v>
      </c>
    </row>
    <row r="667" spans="1:8">
      <c r="A667" t="s">
        <v>59</v>
      </c>
      <c r="B667" s="1">
        <v>43901</v>
      </c>
      <c r="C667">
        <f t="shared" si="76"/>
        <v>13</v>
      </c>
      <c r="D667" s="11">
        <f t="shared" si="71"/>
        <v>3.9613979677698974</v>
      </c>
      <c r="E667" s="11">
        <f t="shared" si="72"/>
        <v>1.2662259325387251</v>
      </c>
      <c r="F667" s="11">
        <f t="shared" si="73"/>
        <v>5.6557013154998588</v>
      </c>
      <c r="G667" s="11">
        <f t="shared" si="74"/>
        <v>5.7355753690433957</v>
      </c>
      <c r="H667" s="11">
        <f t="shared" si="75"/>
        <v>5.2182623155509669</v>
      </c>
    </row>
    <row r="668" spans="1:8">
      <c r="A668" t="s">
        <v>59</v>
      </c>
      <c r="B668" s="1">
        <v>43900</v>
      </c>
      <c r="C668">
        <f t="shared" si="76"/>
        <v>9</v>
      </c>
      <c r="D668" s="11">
        <f t="shared" si="71"/>
        <v>2.2282863568705671</v>
      </c>
      <c r="E668" s="11">
        <f t="shared" si="72"/>
        <v>0.71225208705303289</v>
      </c>
      <c r="F668" s="11">
        <f t="shared" si="73"/>
        <v>3.1813319899686707</v>
      </c>
      <c r="G668" s="11">
        <f t="shared" si="74"/>
        <v>3.2262611450869101</v>
      </c>
      <c r="H668" s="11">
        <f t="shared" si="75"/>
        <v>2.9352725524974188</v>
      </c>
    </row>
    <row r="669" spans="1:8">
      <c r="A669" t="s">
        <v>59</v>
      </c>
      <c r="B669" s="1">
        <v>43899</v>
      </c>
      <c r="C669">
        <f t="shared" si="76"/>
        <v>2</v>
      </c>
      <c r="D669" s="11">
        <f t="shared" si="71"/>
        <v>0.86655580544966504</v>
      </c>
      <c r="E669" s="11">
        <f t="shared" si="72"/>
        <v>0.27698692274284609</v>
      </c>
      <c r="F669" s="11">
        <f t="shared" si="73"/>
        <v>1.237184662765594</v>
      </c>
      <c r="G669" s="11">
        <f t="shared" si="74"/>
        <v>1.2546571119782428</v>
      </c>
      <c r="H669" s="11">
        <f t="shared" si="75"/>
        <v>1.141494881526774</v>
      </c>
    </row>
    <row r="670" spans="1:8">
      <c r="A670" t="s">
        <v>59</v>
      </c>
      <c r="B670" s="1">
        <v>43898</v>
      </c>
      <c r="C670">
        <f t="shared" si="76"/>
        <v>2</v>
      </c>
      <c r="D670" s="11">
        <f t="shared" si="71"/>
        <v>0.49517474597123717</v>
      </c>
      <c r="E670" s="11">
        <f t="shared" si="72"/>
        <v>0.15827824156734063</v>
      </c>
      <c r="F670" s="11">
        <f t="shared" si="73"/>
        <v>0.70696266443748235</v>
      </c>
      <c r="G670" s="11">
        <f t="shared" si="74"/>
        <v>0.71694692113042446</v>
      </c>
      <c r="H670" s="11">
        <f t="shared" si="75"/>
        <v>0.65228278944387086</v>
      </c>
    </row>
    <row r="671" spans="1:8">
      <c r="A671" t="s">
        <v>59</v>
      </c>
      <c r="B671" s="1">
        <v>43897</v>
      </c>
      <c r="C671">
        <f t="shared" si="76"/>
        <v>2</v>
      </c>
      <c r="D671" s="11">
        <f t="shared" si="71"/>
        <v>0.49517474597123717</v>
      </c>
      <c r="E671" s="11">
        <f t="shared" si="72"/>
        <v>0.15827824156734063</v>
      </c>
      <c r="F671" s="11">
        <f t="shared" si="73"/>
        <v>0.70696266443748235</v>
      </c>
      <c r="G671" s="11">
        <f t="shared" si="74"/>
        <v>0.71694692113042446</v>
      </c>
      <c r="H671" s="11">
        <f t="shared" si="75"/>
        <v>0.65228278944387086</v>
      </c>
    </row>
    <row r="672" spans="1:8">
      <c r="A672" t="s">
        <v>59</v>
      </c>
      <c r="B672" s="1">
        <v>43896</v>
      </c>
      <c r="C672">
        <f t="shared" si="76"/>
        <v>1</v>
      </c>
      <c r="D672" s="11">
        <f t="shared" si="71"/>
        <v>0.24758737298561859</v>
      </c>
      <c r="E672" s="11">
        <f t="shared" si="72"/>
        <v>7.9139120783670316E-2</v>
      </c>
      <c r="F672" s="11">
        <f t="shared" si="73"/>
        <v>0.35348133221874117</v>
      </c>
      <c r="G672" s="11">
        <f t="shared" si="74"/>
        <v>0.35847346056521223</v>
      </c>
      <c r="H672" s="11">
        <f t="shared" si="75"/>
        <v>0.32614139472193543</v>
      </c>
    </row>
    <row r="673" spans="1:8">
      <c r="A673" t="s">
        <v>59</v>
      </c>
      <c r="B673" s="1">
        <v>43895</v>
      </c>
      <c r="C673">
        <f t="shared" si="76"/>
        <v>1</v>
      </c>
      <c r="D673" s="11">
        <f t="shared" si="71"/>
        <v>0.24758737298561859</v>
      </c>
      <c r="E673" s="11">
        <f t="shared" si="72"/>
        <v>7.9139120783670316E-2</v>
      </c>
      <c r="F673" s="11">
        <f t="shared" si="73"/>
        <v>0.35348133221874117</v>
      </c>
      <c r="G673" s="11">
        <f t="shared" si="74"/>
        <v>0.35847346056521223</v>
      </c>
      <c r="H673" s="11">
        <f t="shared" si="75"/>
        <v>0.32614139472193543</v>
      </c>
    </row>
    <row r="674" spans="1:8">
      <c r="A674" t="s">
        <v>59</v>
      </c>
      <c r="B674" s="1">
        <v>43894</v>
      </c>
      <c r="C674">
        <f t="shared" si="76"/>
        <v>1</v>
      </c>
      <c r="D674" s="11">
        <f t="shared" si="71"/>
        <v>0.24758737298561859</v>
      </c>
      <c r="E674" s="11">
        <f t="shared" si="72"/>
        <v>7.9139120783670316E-2</v>
      </c>
      <c r="F674" s="11">
        <f t="shared" si="73"/>
        <v>0.35348133221874117</v>
      </c>
      <c r="G674" s="11">
        <f t="shared" si="74"/>
        <v>0.35847346056521223</v>
      </c>
      <c r="H674" s="11">
        <f t="shared" si="75"/>
        <v>0.32614139472193543</v>
      </c>
    </row>
    <row r="675" spans="1:8">
      <c r="A675" t="s">
        <v>59</v>
      </c>
      <c r="B675" s="1">
        <v>43893</v>
      </c>
      <c r="C675">
        <f t="shared" si="76"/>
        <v>1</v>
      </c>
      <c r="D675" s="11">
        <f t="shared" si="71"/>
        <v>0.12379368649280929</v>
      </c>
      <c r="E675" s="11">
        <f t="shared" si="72"/>
        <v>3.9569560391835158E-2</v>
      </c>
      <c r="F675" s="11">
        <f t="shared" si="73"/>
        <v>0.17674066610937059</v>
      </c>
      <c r="G675" s="11">
        <f t="shared" si="74"/>
        <v>0.17923673028260612</v>
      </c>
      <c r="H675" s="11">
        <f t="shared" si="75"/>
        <v>0.16307069736096771</v>
      </c>
    </row>
    <row r="676" spans="1:8">
      <c r="A676" t="s">
        <v>59</v>
      </c>
      <c r="B676" s="1">
        <v>43892</v>
      </c>
      <c r="C676">
        <f t="shared" si="76"/>
        <v>1</v>
      </c>
      <c r="D676" s="11">
        <f t="shared" si="71"/>
        <v>0.12379368649280929</v>
      </c>
      <c r="E676" s="11">
        <f t="shared" si="72"/>
        <v>3.9569560391835158E-2</v>
      </c>
      <c r="F676" s="11">
        <f t="shared" si="73"/>
        <v>0.17674066610937059</v>
      </c>
      <c r="G676" s="11">
        <f t="shared" si="74"/>
        <v>0.17923673028260612</v>
      </c>
      <c r="H676" s="11">
        <f t="shared" si="75"/>
        <v>0.16307069736096771</v>
      </c>
    </row>
    <row r="677" spans="1:8">
      <c r="A677" t="s">
        <v>59</v>
      </c>
      <c r="B677" s="1">
        <v>43891</v>
      </c>
      <c r="C677">
        <f t="shared" si="76"/>
        <v>1</v>
      </c>
      <c r="D677" s="11">
        <f t="shared" si="71"/>
        <v>0.12379368649280929</v>
      </c>
      <c r="E677" s="11">
        <f t="shared" si="72"/>
        <v>3.9569560391835158E-2</v>
      </c>
      <c r="F677" s="11">
        <f t="shared" si="73"/>
        <v>0.17674066610937059</v>
      </c>
      <c r="G677" s="11">
        <f t="shared" si="74"/>
        <v>0.17923673028260612</v>
      </c>
      <c r="H677" s="11">
        <f t="shared" si="75"/>
        <v>0.16307069736096771</v>
      </c>
    </row>
    <row r="678" spans="1:8">
      <c r="A678" t="s">
        <v>59</v>
      </c>
      <c r="B678" s="1">
        <v>43890</v>
      </c>
      <c r="C678">
        <f t="shared" si="76"/>
        <v>1</v>
      </c>
      <c r="D678" s="11">
        <f t="shared" si="71"/>
        <v>0.12379368649280929</v>
      </c>
      <c r="E678" s="11">
        <f t="shared" si="72"/>
        <v>3.9569560391835158E-2</v>
      </c>
      <c r="F678" s="11">
        <f t="shared" si="73"/>
        <v>0.17674066610937059</v>
      </c>
      <c r="G678" s="11">
        <f t="shared" si="74"/>
        <v>0.17923673028260612</v>
      </c>
      <c r="H678" s="11">
        <f t="shared" si="75"/>
        <v>0.16307069736096771</v>
      </c>
    </row>
    <row r="679" spans="1:8">
      <c r="A679" t="s">
        <v>59</v>
      </c>
      <c r="B679" s="1">
        <v>43889</v>
      </c>
      <c r="C679">
        <f t="shared" si="76"/>
        <v>1</v>
      </c>
      <c r="D679" s="11">
        <f t="shared" si="71"/>
        <v>0.12379368649280929</v>
      </c>
      <c r="E679" s="11">
        <f t="shared" si="72"/>
        <v>3.9569560391835158E-2</v>
      </c>
      <c r="F679" s="11">
        <f t="shared" si="73"/>
        <v>0.17674066610937059</v>
      </c>
      <c r="G679" s="11">
        <f t="shared" si="74"/>
        <v>0.17923673028260612</v>
      </c>
      <c r="H679" s="11">
        <f t="shared" si="75"/>
        <v>0.16307069736096771</v>
      </c>
    </row>
    <row r="680" spans="1:8">
      <c r="A680" t="s">
        <v>59</v>
      </c>
      <c r="B680" s="1">
        <v>43888</v>
      </c>
      <c r="C680">
        <f t="shared" si="76"/>
        <v>1</v>
      </c>
      <c r="D680" s="11">
        <f t="shared" si="71"/>
        <v>0.12379368649280929</v>
      </c>
      <c r="E680" s="11">
        <f t="shared" si="72"/>
        <v>3.9569560391835158E-2</v>
      </c>
      <c r="F680" s="11">
        <f t="shared" si="73"/>
        <v>0.17674066610937059</v>
      </c>
      <c r="G680" s="11">
        <f t="shared" si="74"/>
        <v>0.17923673028260612</v>
      </c>
      <c r="H680" s="11">
        <f t="shared" si="75"/>
        <v>0.16307069736096771</v>
      </c>
    </row>
    <row r="681" spans="1:8">
      <c r="A681" t="s">
        <v>59</v>
      </c>
      <c r="B681" s="1">
        <v>43887</v>
      </c>
      <c r="C681">
        <f t="shared" si="76"/>
        <v>0</v>
      </c>
      <c r="D681" s="11">
        <f t="shared" si="71"/>
        <v>0</v>
      </c>
      <c r="E681" s="11">
        <f t="shared" si="72"/>
        <v>0</v>
      </c>
      <c r="F681" s="11">
        <f t="shared" si="73"/>
        <v>0</v>
      </c>
      <c r="G681" s="11">
        <f t="shared" si="74"/>
        <v>0</v>
      </c>
      <c r="H681" s="11">
        <f t="shared" si="75"/>
        <v>0</v>
      </c>
    </row>
    <row r="682" spans="1:8">
      <c r="A682" t="s">
        <v>59</v>
      </c>
      <c r="B682" s="1">
        <v>43886</v>
      </c>
      <c r="C682">
        <f t="shared" si="76"/>
        <v>0</v>
      </c>
      <c r="D682" s="11">
        <f t="shared" si="71"/>
        <v>0</v>
      </c>
      <c r="E682" s="11">
        <f t="shared" si="72"/>
        <v>0</v>
      </c>
      <c r="F682" s="11">
        <f t="shared" si="73"/>
        <v>0</v>
      </c>
      <c r="G682" s="11">
        <f t="shared" si="74"/>
        <v>0</v>
      </c>
      <c r="H682" s="11">
        <f t="shared" si="75"/>
        <v>0</v>
      </c>
    </row>
    <row r="683" spans="1:8">
      <c r="A683" t="s">
        <v>59</v>
      </c>
      <c r="B683" s="1">
        <v>43885</v>
      </c>
      <c r="C683">
        <f t="shared" si="76"/>
        <v>0</v>
      </c>
      <c r="D683" s="11">
        <f t="shared" si="71"/>
        <v>0</v>
      </c>
      <c r="E683" s="11">
        <f t="shared" si="72"/>
        <v>0</v>
      </c>
      <c r="F683" s="11">
        <f t="shared" si="73"/>
        <v>0</v>
      </c>
      <c r="G683" s="11">
        <f t="shared" si="74"/>
        <v>0</v>
      </c>
      <c r="H683" s="11">
        <f t="shared" si="75"/>
        <v>0</v>
      </c>
    </row>
    <row r="684" spans="1:8">
      <c r="A684" t="s">
        <v>59</v>
      </c>
      <c r="B684" s="1">
        <v>43884</v>
      </c>
      <c r="C684">
        <f t="shared" si="76"/>
        <v>0</v>
      </c>
      <c r="D684" s="11">
        <f t="shared" si="71"/>
        <v>0</v>
      </c>
      <c r="E684" s="11">
        <f t="shared" si="72"/>
        <v>0</v>
      </c>
      <c r="F684" s="11">
        <f t="shared" si="73"/>
        <v>0</v>
      </c>
      <c r="G684" s="11">
        <f t="shared" si="74"/>
        <v>0</v>
      </c>
      <c r="H684" s="11">
        <f t="shared" si="75"/>
        <v>0</v>
      </c>
    </row>
    <row r="685" spans="1:8">
      <c r="A685" t="s">
        <v>59</v>
      </c>
      <c r="B685" s="1">
        <v>43883</v>
      </c>
      <c r="C685">
        <f t="shared" si="76"/>
        <v>0</v>
      </c>
      <c r="D685" s="11">
        <f t="shared" si="71"/>
        <v>0</v>
      </c>
      <c r="E685" s="11">
        <f t="shared" si="72"/>
        <v>0</v>
      </c>
      <c r="F685" s="11">
        <f t="shared" si="73"/>
        <v>0</v>
      </c>
      <c r="G685" s="11">
        <f t="shared" si="74"/>
        <v>0</v>
      </c>
      <c r="H685" s="11">
        <f t="shared" si="75"/>
        <v>0</v>
      </c>
    </row>
    <row r="686" spans="1:8">
      <c r="A686" t="s">
        <v>59</v>
      </c>
      <c r="B686" s="1">
        <v>43882</v>
      </c>
      <c r="C686">
        <f t="shared" si="76"/>
        <v>0</v>
      </c>
      <c r="D686" s="11">
        <f t="shared" si="71"/>
        <v>0</v>
      </c>
      <c r="E686" s="11">
        <f t="shared" si="72"/>
        <v>0</v>
      </c>
      <c r="F686" s="11">
        <f t="shared" si="73"/>
        <v>0</v>
      </c>
      <c r="G686" s="11">
        <f t="shared" si="74"/>
        <v>0</v>
      </c>
      <c r="H686" s="11">
        <f t="shared" si="75"/>
        <v>0</v>
      </c>
    </row>
    <row r="687" spans="1:8">
      <c r="A687" t="s">
        <v>59</v>
      </c>
      <c r="B687" s="1">
        <v>43881</v>
      </c>
      <c r="C687">
        <f t="shared" si="76"/>
        <v>0</v>
      </c>
      <c r="D687" s="11">
        <f t="shared" si="71"/>
        <v>0</v>
      </c>
      <c r="E687" s="11">
        <f t="shared" si="72"/>
        <v>0</v>
      </c>
      <c r="F687" s="11">
        <f t="shared" si="73"/>
        <v>0</v>
      </c>
      <c r="G687" s="11">
        <f t="shared" si="74"/>
        <v>0</v>
      </c>
      <c r="H687" s="11">
        <f t="shared" si="75"/>
        <v>0</v>
      </c>
    </row>
    <row r="688" spans="1:8">
      <c r="A688" t="s">
        <v>59</v>
      </c>
      <c r="B688" s="1">
        <v>43880</v>
      </c>
      <c r="C688">
        <f t="shared" si="76"/>
        <v>0</v>
      </c>
      <c r="D688" s="11">
        <f t="shared" si="71"/>
        <v>0</v>
      </c>
      <c r="E688" s="11">
        <f t="shared" si="72"/>
        <v>0</v>
      </c>
      <c r="F688" s="11">
        <f t="shared" si="73"/>
        <v>0</v>
      </c>
      <c r="G688" s="11">
        <f t="shared" si="74"/>
        <v>0</v>
      </c>
      <c r="H688" s="11">
        <f t="shared" si="75"/>
        <v>0</v>
      </c>
    </row>
    <row r="689" spans="1:8">
      <c r="A689" t="s">
        <v>59</v>
      </c>
      <c r="B689" s="1">
        <v>43879</v>
      </c>
      <c r="C689">
        <f t="shared" si="76"/>
        <v>0</v>
      </c>
      <c r="D689" s="11">
        <f t="shared" si="71"/>
        <v>0</v>
      </c>
      <c r="E689" s="11">
        <f t="shared" si="72"/>
        <v>0</v>
      </c>
      <c r="F689" s="11">
        <f t="shared" si="73"/>
        <v>0</v>
      </c>
      <c r="G689" s="11">
        <f t="shared" si="74"/>
        <v>0</v>
      </c>
      <c r="H689" s="11">
        <f t="shared" si="75"/>
        <v>0</v>
      </c>
    </row>
    <row r="690" spans="1:8">
      <c r="A690" t="s">
        <v>59</v>
      </c>
      <c r="B690" s="1">
        <v>43878</v>
      </c>
      <c r="C690">
        <f t="shared" si="76"/>
        <v>0</v>
      </c>
      <c r="D690" s="11">
        <f t="shared" si="71"/>
        <v>0</v>
      </c>
      <c r="E690" s="11">
        <f t="shared" si="72"/>
        <v>0</v>
      </c>
      <c r="F690" s="11">
        <f t="shared" si="73"/>
        <v>0</v>
      </c>
      <c r="G690" s="11">
        <f t="shared" si="74"/>
        <v>0</v>
      </c>
      <c r="H690" s="11">
        <f t="shared" si="75"/>
        <v>0</v>
      </c>
    </row>
    <row r="691" spans="1:8">
      <c r="A691" t="s">
        <v>59</v>
      </c>
      <c r="B691" s="1">
        <v>43877</v>
      </c>
      <c r="C691">
        <f t="shared" si="76"/>
        <v>0</v>
      </c>
      <c r="D691" s="11">
        <f t="shared" si="71"/>
        <v>0</v>
      </c>
      <c r="E691" s="11">
        <f t="shared" si="72"/>
        <v>0</v>
      </c>
      <c r="F691" s="11">
        <f t="shared" si="73"/>
        <v>0</v>
      </c>
      <c r="G691" s="11">
        <f t="shared" si="74"/>
        <v>0</v>
      </c>
      <c r="H691" s="11">
        <f t="shared" si="75"/>
        <v>0</v>
      </c>
    </row>
    <row r="692" spans="1:8">
      <c r="A692" t="s">
        <v>59</v>
      </c>
      <c r="B692" s="1">
        <v>43876</v>
      </c>
      <c r="C692">
        <f t="shared" ref="C692:C694" si="77">SUMIFS(Cases,LA,"Neath Port Talbot",SpecDate,B692)+SUMIFS(Cases,LA,"Swansea",SpecDate,B692)</f>
        <v>0</v>
      </c>
      <c r="D692" s="11">
        <f t="shared" si="71"/>
        <v>0</v>
      </c>
      <c r="E692" s="11">
        <f t="shared" si="72"/>
        <v>0</v>
      </c>
      <c r="F692" s="11">
        <f t="shared" si="73"/>
        <v>0</v>
      </c>
      <c r="G692" s="11">
        <f t="shared" si="74"/>
        <v>0</v>
      </c>
      <c r="H692" s="11">
        <f t="shared" si="75"/>
        <v>0</v>
      </c>
    </row>
    <row r="693" spans="1:8">
      <c r="A693" t="s">
        <v>59</v>
      </c>
      <c r="B693" s="1">
        <v>43875</v>
      </c>
      <c r="C693">
        <f t="shared" si="77"/>
        <v>0</v>
      </c>
      <c r="D693" s="11">
        <f t="shared" si="71"/>
        <v>0</v>
      </c>
      <c r="E693" s="11">
        <f t="shared" si="72"/>
        <v>0</v>
      </c>
      <c r="F693" s="11">
        <f t="shared" si="73"/>
        <v>0</v>
      </c>
      <c r="G693" s="11">
        <f t="shared" si="74"/>
        <v>0</v>
      </c>
      <c r="H693" s="11">
        <f t="shared" si="75"/>
        <v>0</v>
      </c>
    </row>
    <row r="694" spans="1:8">
      <c r="A694" t="s">
        <v>59</v>
      </c>
      <c r="B694" s="1">
        <v>43874</v>
      </c>
      <c r="C694">
        <f t="shared" si="77"/>
        <v>0</v>
      </c>
      <c r="D694" s="11">
        <f t="shared" si="71"/>
        <v>0</v>
      </c>
      <c r="E694" s="11">
        <f t="shared" si="72"/>
        <v>0</v>
      </c>
      <c r="F694" s="11">
        <f t="shared" si="73"/>
        <v>0</v>
      </c>
      <c r="G694" s="11">
        <f t="shared" si="74"/>
        <v>0</v>
      </c>
      <c r="H694" s="11">
        <f t="shared" si="75"/>
        <v>0</v>
      </c>
    </row>
    <row r="695" spans="1:8">
      <c r="A695" t="s">
        <v>91</v>
      </c>
      <c r="B695" s="1">
        <v>43972</v>
      </c>
      <c r="C695">
        <f t="shared" ref="C695:C726" si="78">SUMIFS(Cases,SpecDate,B695)</f>
        <v>12771</v>
      </c>
      <c r="D695" s="11">
        <f t="shared" si="71"/>
        <v>0</v>
      </c>
      <c r="F695" s="11">
        <f t="shared" si="73"/>
        <v>12771</v>
      </c>
      <c r="G695" s="11">
        <f t="shared" si="74"/>
        <v>12771</v>
      </c>
      <c r="H695" s="11">
        <f t="shared" si="75"/>
        <v>12771</v>
      </c>
    </row>
    <row r="696" spans="1:8">
      <c r="A696" t="s">
        <v>91</v>
      </c>
      <c r="B696" s="1">
        <v>43971</v>
      </c>
      <c r="C696">
        <f t="shared" si="78"/>
        <v>12771</v>
      </c>
      <c r="D696" s="11">
        <f t="shared" si="71"/>
        <v>0</v>
      </c>
    </row>
    <row r="697" spans="1:8">
      <c r="A697" t="s">
        <v>91</v>
      </c>
      <c r="B697" s="1">
        <v>43970</v>
      </c>
      <c r="C697">
        <f t="shared" si="78"/>
        <v>12768</v>
      </c>
      <c r="D697" s="11">
        <f t="shared" si="71"/>
        <v>0</v>
      </c>
    </row>
    <row r="698" spans="1:8">
      <c r="A698" t="s">
        <v>91</v>
      </c>
      <c r="B698" s="1">
        <v>43969</v>
      </c>
      <c r="C698">
        <f t="shared" si="78"/>
        <v>12698</v>
      </c>
      <c r="D698" s="11">
        <f t="shared" si="71"/>
        <v>0</v>
      </c>
    </row>
    <row r="699" spans="1:8">
      <c r="A699" t="s">
        <v>91</v>
      </c>
      <c r="B699" s="1">
        <v>43968</v>
      </c>
      <c r="C699">
        <f t="shared" si="78"/>
        <v>12549</v>
      </c>
      <c r="D699" s="11">
        <f t="shared" si="71"/>
        <v>0</v>
      </c>
    </row>
    <row r="700" spans="1:8">
      <c r="A700" t="s">
        <v>91</v>
      </c>
      <c r="B700" s="1">
        <v>43967</v>
      </c>
      <c r="C700">
        <f t="shared" si="78"/>
        <v>12438</v>
      </c>
      <c r="D700" s="11">
        <f t="shared" si="71"/>
        <v>0</v>
      </c>
    </row>
    <row r="701" spans="1:8">
      <c r="A701" t="s">
        <v>91</v>
      </c>
      <c r="B701" s="1">
        <v>43966</v>
      </c>
      <c r="C701">
        <f t="shared" si="78"/>
        <v>12282</v>
      </c>
      <c r="D701" s="11">
        <f t="shared" si="71"/>
        <v>0</v>
      </c>
    </row>
    <row r="702" spans="1:8">
      <c r="A702" t="s">
        <v>91</v>
      </c>
      <c r="B702" s="1">
        <v>43965</v>
      </c>
      <c r="C702">
        <f t="shared" si="78"/>
        <v>12109</v>
      </c>
      <c r="D702" s="11">
        <f t="shared" si="71"/>
        <v>0</v>
      </c>
    </row>
    <row r="703" spans="1:8">
      <c r="A703" t="s">
        <v>91</v>
      </c>
      <c r="B703" s="1">
        <v>43964</v>
      </c>
      <c r="C703">
        <f t="shared" si="78"/>
        <v>11989</v>
      </c>
      <c r="D703" s="11">
        <f t="shared" si="71"/>
        <v>0</v>
      </c>
    </row>
    <row r="704" spans="1:8">
      <c r="A704" t="s">
        <v>91</v>
      </c>
      <c r="B704" s="1">
        <v>43963</v>
      </c>
      <c r="C704">
        <f t="shared" si="78"/>
        <v>11851</v>
      </c>
      <c r="D704" s="11">
        <f t="shared" si="71"/>
        <v>0</v>
      </c>
    </row>
    <row r="705" spans="1:4">
      <c r="A705" t="s">
        <v>91</v>
      </c>
      <c r="B705" s="1">
        <v>43962</v>
      </c>
      <c r="C705">
        <f t="shared" si="78"/>
        <v>11714</v>
      </c>
      <c r="D705" s="11">
        <f t="shared" si="71"/>
        <v>0</v>
      </c>
    </row>
    <row r="706" spans="1:4">
      <c r="A706" t="s">
        <v>91</v>
      </c>
      <c r="B706" s="1">
        <v>43961</v>
      </c>
      <c r="C706">
        <f t="shared" si="78"/>
        <v>11544</v>
      </c>
      <c r="D706" s="11">
        <f t="shared" ref="D706:D769" si="79">SUMIFS(CasesHB,HB,"Wales",SpecDate,B706)*SUMIFS(Pop,Area,A706)</f>
        <v>0</v>
      </c>
    </row>
    <row r="707" spans="1:4">
      <c r="A707" t="s">
        <v>91</v>
      </c>
      <c r="B707" s="1">
        <v>43960</v>
      </c>
      <c r="C707">
        <f t="shared" si="78"/>
        <v>11445</v>
      </c>
      <c r="D707" s="11">
        <f t="shared" si="79"/>
        <v>0</v>
      </c>
    </row>
    <row r="708" spans="1:4">
      <c r="A708" t="s">
        <v>91</v>
      </c>
      <c r="B708" s="1">
        <v>43959</v>
      </c>
      <c r="C708">
        <f t="shared" si="78"/>
        <v>11321</v>
      </c>
      <c r="D708" s="11">
        <f t="shared" si="79"/>
        <v>0</v>
      </c>
    </row>
    <row r="709" spans="1:4">
      <c r="A709" t="s">
        <v>91</v>
      </c>
      <c r="B709" s="1">
        <v>43958</v>
      </c>
      <c r="C709">
        <f t="shared" si="78"/>
        <v>11221</v>
      </c>
      <c r="D709" s="11">
        <f t="shared" si="79"/>
        <v>0</v>
      </c>
    </row>
    <row r="710" spans="1:4">
      <c r="A710" t="s">
        <v>91</v>
      </c>
      <c r="B710" s="1">
        <v>43957</v>
      </c>
      <c r="C710">
        <f t="shared" si="78"/>
        <v>11056</v>
      </c>
      <c r="D710" s="11">
        <f t="shared" si="79"/>
        <v>0</v>
      </c>
    </row>
    <row r="711" spans="1:4">
      <c r="A711" t="s">
        <v>91</v>
      </c>
      <c r="B711" s="1">
        <v>43956</v>
      </c>
      <c r="C711">
        <f t="shared" si="78"/>
        <v>10891</v>
      </c>
      <c r="D711" s="11">
        <f t="shared" si="79"/>
        <v>0</v>
      </c>
    </row>
    <row r="712" spans="1:4">
      <c r="A712" t="s">
        <v>91</v>
      </c>
      <c r="B712" s="1">
        <v>43955</v>
      </c>
      <c r="C712">
        <f t="shared" si="78"/>
        <v>10732</v>
      </c>
      <c r="D712" s="11">
        <f t="shared" si="79"/>
        <v>0</v>
      </c>
    </row>
    <row r="713" spans="1:4">
      <c r="A713" t="s">
        <v>91</v>
      </c>
      <c r="B713" s="1">
        <v>43954</v>
      </c>
      <c r="C713">
        <f t="shared" si="78"/>
        <v>10604</v>
      </c>
      <c r="D713" s="11">
        <f t="shared" si="79"/>
        <v>0</v>
      </c>
    </row>
    <row r="714" spans="1:4">
      <c r="A714" t="s">
        <v>91</v>
      </c>
      <c r="B714" s="1">
        <v>43953</v>
      </c>
      <c r="C714">
        <f t="shared" si="78"/>
        <v>10510</v>
      </c>
      <c r="D714" s="11">
        <f t="shared" si="79"/>
        <v>0</v>
      </c>
    </row>
    <row r="715" spans="1:4">
      <c r="A715" t="s">
        <v>91</v>
      </c>
      <c r="B715" s="1">
        <v>43952</v>
      </c>
      <c r="C715">
        <f t="shared" si="78"/>
        <v>10343</v>
      </c>
      <c r="D715" s="11">
        <f t="shared" si="79"/>
        <v>0</v>
      </c>
    </row>
    <row r="716" spans="1:4">
      <c r="A716" t="s">
        <v>91</v>
      </c>
      <c r="B716" s="1">
        <v>43951</v>
      </c>
      <c r="C716">
        <f t="shared" si="78"/>
        <v>10185</v>
      </c>
      <c r="D716" s="11">
        <f t="shared" si="79"/>
        <v>0</v>
      </c>
    </row>
    <row r="717" spans="1:4">
      <c r="A717" t="s">
        <v>91</v>
      </c>
      <c r="B717" s="1">
        <v>43950</v>
      </c>
      <c r="C717">
        <f t="shared" si="78"/>
        <v>9993</v>
      </c>
      <c r="D717" s="11">
        <f t="shared" si="79"/>
        <v>0</v>
      </c>
    </row>
    <row r="718" spans="1:4">
      <c r="A718" t="s">
        <v>91</v>
      </c>
      <c r="B718" s="1">
        <v>43949</v>
      </c>
      <c r="C718">
        <f t="shared" si="78"/>
        <v>9830</v>
      </c>
      <c r="D718" s="11">
        <f t="shared" si="79"/>
        <v>0</v>
      </c>
    </row>
    <row r="719" spans="1:4">
      <c r="A719" t="s">
        <v>91</v>
      </c>
      <c r="B719" s="1">
        <v>43948</v>
      </c>
      <c r="C719">
        <f t="shared" si="78"/>
        <v>9684</v>
      </c>
      <c r="D719" s="11">
        <f t="shared" si="79"/>
        <v>0</v>
      </c>
    </row>
    <row r="720" spans="1:4">
      <c r="A720" t="s">
        <v>91</v>
      </c>
      <c r="B720" s="1">
        <v>43947</v>
      </c>
      <c r="C720">
        <f t="shared" si="78"/>
        <v>9520</v>
      </c>
      <c r="D720" s="11">
        <f t="shared" si="79"/>
        <v>0</v>
      </c>
    </row>
    <row r="721" spans="1:4">
      <c r="A721" t="s">
        <v>91</v>
      </c>
      <c r="B721" s="1">
        <v>43946</v>
      </c>
      <c r="C721">
        <f t="shared" si="78"/>
        <v>9401</v>
      </c>
      <c r="D721" s="11">
        <f t="shared" si="79"/>
        <v>0</v>
      </c>
    </row>
    <row r="722" spans="1:4">
      <c r="A722" t="s">
        <v>91</v>
      </c>
      <c r="B722" s="1">
        <v>43945</v>
      </c>
      <c r="C722">
        <f t="shared" si="78"/>
        <v>9266</v>
      </c>
      <c r="D722" s="11">
        <f t="shared" si="79"/>
        <v>0</v>
      </c>
    </row>
    <row r="723" spans="1:4">
      <c r="A723" t="s">
        <v>91</v>
      </c>
      <c r="B723" s="1">
        <v>43944</v>
      </c>
      <c r="C723">
        <f t="shared" si="78"/>
        <v>9059</v>
      </c>
      <c r="D723" s="11">
        <f t="shared" si="79"/>
        <v>0</v>
      </c>
    </row>
    <row r="724" spans="1:4">
      <c r="A724" t="s">
        <v>91</v>
      </c>
      <c r="B724" s="1">
        <v>43943</v>
      </c>
      <c r="C724">
        <f t="shared" si="78"/>
        <v>8861</v>
      </c>
      <c r="D724" s="11">
        <f t="shared" si="79"/>
        <v>0</v>
      </c>
    </row>
    <row r="725" spans="1:4">
      <c r="A725" t="s">
        <v>91</v>
      </c>
      <c r="B725" s="1">
        <v>43942</v>
      </c>
      <c r="C725">
        <f t="shared" si="78"/>
        <v>8610</v>
      </c>
      <c r="D725" s="11">
        <f t="shared" si="79"/>
        <v>0</v>
      </c>
    </row>
    <row r="726" spans="1:4">
      <c r="A726" t="s">
        <v>91</v>
      </c>
      <c r="B726" s="1">
        <v>43941</v>
      </c>
      <c r="C726">
        <f t="shared" si="78"/>
        <v>8357</v>
      </c>
      <c r="D726" s="11">
        <f t="shared" si="79"/>
        <v>0</v>
      </c>
    </row>
    <row r="727" spans="1:4">
      <c r="A727" t="s">
        <v>91</v>
      </c>
      <c r="B727" s="1">
        <v>43940</v>
      </c>
      <c r="C727">
        <f t="shared" ref="C727:C758" si="80">SUMIFS(Cases,SpecDate,B727)</f>
        <v>8082</v>
      </c>
      <c r="D727" s="11">
        <f t="shared" si="79"/>
        <v>0</v>
      </c>
    </row>
    <row r="728" spans="1:4">
      <c r="A728" t="s">
        <v>91</v>
      </c>
      <c r="B728" s="1">
        <v>43939</v>
      </c>
      <c r="C728">
        <f t="shared" si="80"/>
        <v>7904</v>
      </c>
      <c r="D728" s="11">
        <f t="shared" si="79"/>
        <v>0</v>
      </c>
    </row>
    <row r="729" spans="1:4">
      <c r="A729" t="s">
        <v>91</v>
      </c>
      <c r="B729" s="1">
        <v>43938</v>
      </c>
      <c r="C729">
        <f t="shared" si="80"/>
        <v>7661</v>
      </c>
      <c r="D729" s="11">
        <f t="shared" si="79"/>
        <v>0</v>
      </c>
    </row>
    <row r="730" spans="1:4">
      <c r="A730" t="s">
        <v>91</v>
      </c>
      <c r="B730" s="1">
        <v>43937</v>
      </c>
      <c r="C730">
        <f t="shared" si="80"/>
        <v>7339</v>
      </c>
      <c r="D730" s="11">
        <f t="shared" si="79"/>
        <v>0</v>
      </c>
    </row>
    <row r="731" spans="1:4">
      <c r="A731" t="s">
        <v>91</v>
      </c>
      <c r="B731" s="1">
        <v>43936</v>
      </c>
      <c r="C731">
        <f t="shared" si="80"/>
        <v>6980</v>
      </c>
      <c r="D731" s="11">
        <f t="shared" si="79"/>
        <v>0</v>
      </c>
    </row>
    <row r="732" spans="1:4">
      <c r="A732" t="s">
        <v>91</v>
      </c>
      <c r="B732" s="1">
        <v>43935</v>
      </c>
      <c r="C732">
        <f t="shared" si="80"/>
        <v>6625</v>
      </c>
      <c r="D732" s="11">
        <f t="shared" si="79"/>
        <v>0</v>
      </c>
    </row>
    <row r="733" spans="1:4">
      <c r="A733" t="s">
        <v>91</v>
      </c>
      <c r="B733" s="1">
        <v>43934</v>
      </c>
      <c r="C733">
        <f t="shared" si="80"/>
        <v>6315</v>
      </c>
      <c r="D733" s="11">
        <f t="shared" si="79"/>
        <v>0</v>
      </c>
    </row>
    <row r="734" spans="1:4">
      <c r="A734" t="s">
        <v>91</v>
      </c>
      <c r="B734" s="1">
        <v>43933</v>
      </c>
      <c r="C734">
        <f t="shared" si="80"/>
        <v>6048</v>
      </c>
      <c r="D734" s="11">
        <f t="shared" si="79"/>
        <v>0</v>
      </c>
    </row>
    <row r="735" spans="1:4">
      <c r="A735" t="s">
        <v>91</v>
      </c>
      <c r="B735" s="1">
        <v>43932</v>
      </c>
      <c r="C735">
        <f t="shared" si="80"/>
        <v>5805</v>
      </c>
      <c r="D735" s="11">
        <f t="shared" si="79"/>
        <v>0</v>
      </c>
    </row>
    <row r="736" spans="1:4">
      <c r="A736" t="s">
        <v>91</v>
      </c>
      <c r="B736" s="1">
        <v>43931</v>
      </c>
      <c r="C736">
        <f t="shared" si="80"/>
        <v>5561</v>
      </c>
      <c r="D736" s="11">
        <f t="shared" si="79"/>
        <v>0</v>
      </c>
    </row>
    <row r="737" spans="1:4">
      <c r="A737" t="s">
        <v>91</v>
      </c>
      <c r="B737" s="1">
        <v>43930</v>
      </c>
      <c r="C737">
        <f t="shared" si="80"/>
        <v>5261</v>
      </c>
      <c r="D737" s="11">
        <f t="shared" si="79"/>
        <v>0</v>
      </c>
    </row>
    <row r="738" spans="1:4">
      <c r="A738" t="s">
        <v>91</v>
      </c>
      <c r="B738" s="1">
        <v>43929</v>
      </c>
      <c r="C738">
        <f t="shared" si="80"/>
        <v>4871</v>
      </c>
      <c r="D738" s="11">
        <f t="shared" si="79"/>
        <v>0</v>
      </c>
    </row>
    <row r="739" spans="1:4">
      <c r="A739" t="s">
        <v>91</v>
      </c>
      <c r="B739" s="1">
        <v>43928</v>
      </c>
      <c r="C739">
        <f t="shared" si="80"/>
        <v>4488</v>
      </c>
      <c r="D739" s="11">
        <f t="shared" si="79"/>
        <v>0</v>
      </c>
    </row>
    <row r="740" spans="1:4">
      <c r="A740" t="s">
        <v>91</v>
      </c>
      <c r="B740" s="1">
        <v>43927</v>
      </c>
      <c r="C740">
        <f t="shared" si="80"/>
        <v>4112</v>
      </c>
      <c r="D740" s="11">
        <f t="shared" si="79"/>
        <v>0</v>
      </c>
    </row>
    <row r="741" spans="1:4">
      <c r="A741" t="s">
        <v>91</v>
      </c>
      <c r="B741" s="1">
        <v>43926</v>
      </c>
      <c r="C741">
        <f t="shared" si="80"/>
        <v>3733</v>
      </c>
      <c r="D741" s="11">
        <f t="shared" si="79"/>
        <v>0</v>
      </c>
    </row>
    <row r="742" spans="1:4">
      <c r="A742" t="s">
        <v>91</v>
      </c>
      <c r="B742" s="1">
        <v>43925</v>
      </c>
      <c r="C742">
        <f t="shared" si="80"/>
        <v>3512</v>
      </c>
      <c r="D742" s="11">
        <f t="shared" si="79"/>
        <v>0</v>
      </c>
    </row>
    <row r="743" spans="1:4">
      <c r="A743" t="s">
        <v>91</v>
      </c>
      <c r="B743" s="1">
        <v>43924</v>
      </c>
      <c r="C743">
        <f t="shared" si="80"/>
        <v>3231</v>
      </c>
      <c r="D743" s="11">
        <f t="shared" si="79"/>
        <v>0</v>
      </c>
    </row>
    <row r="744" spans="1:4">
      <c r="A744" t="s">
        <v>91</v>
      </c>
      <c r="B744" s="1">
        <v>43923</v>
      </c>
      <c r="C744">
        <f t="shared" si="80"/>
        <v>2907</v>
      </c>
      <c r="D744" s="11">
        <f t="shared" si="79"/>
        <v>0</v>
      </c>
    </row>
    <row r="745" spans="1:4">
      <c r="A745" t="s">
        <v>91</v>
      </c>
      <c r="B745" s="1">
        <v>43922</v>
      </c>
      <c r="C745">
        <f t="shared" si="80"/>
        <v>2574</v>
      </c>
      <c r="D745" s="11">
        <f t="shared" si="79"/>
        <v>0</v>
      </c>
    </row>
    <row r="746" spans="1:4">
      <c r="A746" t="s">
        <v>91</v>
      </c>
      <c r="B746" s="1">
        <v>43921</v>
      </c>
      <c r="C746">
        <f t="shared" si="80"/>
        <v>2254</v>
      </c>
      <c r="D746" s="11">
        <f t="shared" si="79"/>
        <v>0</v>
      </c>
    </row>
    <row r="747" spans="1:4">
      <c r="A747" t="s">
        <v>91</v>
      </c>
      <c r="B747" s="1">
        <v>43920</v>
      </c>
      <c r="C747">
        <f t="shared" si="80"/>
        <v>1983</v>
      </c>
      <c r="D747" s="11">
        <f t="shared" si="79"/>
        <v>0</v>
      </c>
    </row>
    <row r="748" spans="1:4">
      <c r="A748" t="s">
        <v>91</v>
      </c>
      <c r="B748" s="1">
        <v>43919</v>
      </c>
      <c r="C748">
        <f t="shared" si="80"/>
        <v>1649</v>
      </c>
      <c r="D748" s="11">
        <f t="shared" si="79"/>
        <v>0</v>
      </c>
    </row>
    <row r="749" spans="1:4">
      <c r="A749" t="s">
        <v>91</v>
      </c>
      <c r="B749" s="1">
        <v>43918</v>
      </c>
      <c r="C749">
        <f t="shared" si="80"/>
        <v>1493</v>
      </c>
      <c r="D749" s="11">
        <f t="shared" si="79"/>
        <v>0</v>
      </c>
    </row>
    <row r="750" spans="1:4">
      <c r="A750" t="s">
        <v>91</v>
      </c>
      <c r="B750" s="1">
        <v>43917</v>
      </c>
      <c r="C750">
        <f t="shared" si="80"/>
        <v>1327</v>
      </c>
      <c r="D750" s="11">
        <f t="shared" si="79"/>
        <v>0</v>
      </c>
    </row>
    <row r="751" spans="1:4">
      <c r="A751" t="s">
        <v>91</v>
      </c>
      <c r="B751" s="1">
        <v>43916</v>
      </c>
      <c r="C751">
        <f t="shared" si="80"/>
        <v>1142</v>
      </c>
      <c r="D751" s="11">
        <f t="shared" si="79"/>
        <v>0</v>
      </c>
    </row>
    <row r="752" spans="1:4">
      <c r="A752" t="s">
        <v>91</v>
      </c>
      <c r="B752" s="1">
        <v>43915</v>
      </c>
      <c r="C752">
        <f t="shared" si="80"/>
        <v>968</v>
      </c>
      <c r="D752" s="11">
        <f t="shared" si="79"/>
        <v>0</v>
      </c>
    </row>
    <row r="753" spans="1:4">
      <c r="A753" t="s">
        <v>91</v>
      </c>
      <c r="B753" s="1">
        <v>43914</v>
      </c>
      <c r="C753">
        <f t="shared" si="80"/>
        <v>785</v>
      </c>
      <c r="D753" s="11">
        <f t="shared" si="79"/>
        <v>0</v>
      </c>
    </row>
    <row r="754" spans="1:4">
      <c r="A754" t="s">
        <v>91</v>
      </c>
      <c r="B754" s="1">
        <v>43913</v>
      </c>
      <c r="C754">
        <f t="shared" si="80"/>
        <v>650</v>
      </c>
      <c r="D754" s="11">
        <f t="shared" si="79"/>
        <v>0</v>
      </c>
    </row>
    <row r="755" spans="1:4">
      <c r="A755" t="s">
        <v>91</v>
      </c>
      <c r="B755" s="1">
        <v>43912</v>
      </c>
      <c r="C755">
        <f t="shared" si="80"/>
        <v>520</v>
      </c>
      <c r="D755" s="11">
        <f t="shared" si="79"/>
        <v>0</v>
      </c>
    </row>
    <row r="756" spans="1:4">
      <c r="A756" t="s">
        <v>91</v>
      </c>
      <c r="B756" s="1">
        <v>43911</v>
      </c>
      <c r="C756">
        <f t="shared" si="80"/>
        <v>444</v>
      </c>
      <c r="D756" s="11">
        <f t="shared" si="79"/>
        <v>0</v>
      </c>
    </row>
    <row r="757" spans="1:4">
      <c r="A757" t="s">
        <v>91</v>
      </c>
      <c r="B757" s="1">
        <v>43910</v>
      </c>
      <c r="C757">
        <f t="shared" si="80"/>
        <v>369</v>
      </c>
      <c r="D757" s="11">
        <f t="shared" si="79"/>
        <v>0</v>
      </c>
    </row>
    <row r="758" spans="1:4">
      <c r="A758" t="s">
        <v>91</v>
      </c>
      <c r="B758" s="1">
        <v>43909</v>
      </c>
      <c r="C758">
        <f t="shared" si="80"/>
        <v>297</v>
      </c>
      <c r="D758" s="11">
        <f t="shared" si="79"/>
        <v>0</v>
      </c>
    </row>
    <row r="759" spans="1:4">
      <c r="A759" t="s">
        <v>91</v>
      </c>
      <c r="B759" s="1">
        <v>43908</v>
      </c>
      <c r="C759">
        <f t="shared" ref="C759:C790" si="81">SUMIFS(Cases,SpecDate,B759)</f>
        <v>237</v>
      </c>
      <c r="D759" s="11">
        <f t="shared" si="79"/>
        <v>0</v>
      </c>
    </row>
    <row r="760" spans="1:4">
      <c r="A760" t="s">
        <v>91</v>
      </c>
      <c r="B760" s="1">
        <v>43907</v>
      </c>
      <c r="C760">
        <f t="shared" si="81"/>
        <v>202</v>
      </c>
      <c r="D760" s="11">
        <f t="shared" si="79"/>
        <v>0</v>
      </c>
    </row>
    <row r="761" spans="1:4">
      <c r="A761" t="s">
        <v>91</v>
      </c>
      <c r="B761" s="1">
        <v>43906</v>
      </c>
      <c r="C761">
        <f t="shared" si="81"/>
        <v>165</v>
      </c>
      <c r="D761" s="11">
        <f t="shared" si="79"/>
        <v>0</v>
      </c>
    </row>
    <row r="762" spans="1:4">
      <c r="A762" t="s">
        <v>91</v>
      </c>
      <c r="B762" s="1">
        <v>43905</v>
      </c>
      <c r="C762">
        <f t="shared" si="81"/>
        <v>131</v>
      </c>
      <c r="D762" s="11">
        <f t="shared" si="79"/>
        <v>0</v>
      </c>
    </row>
    <row r="763" spans="1:4">
      <c r="A763" t="s">
        <v>91</v>
      </c>
      <c r="B763" s="1">
        <v>43904</v>
      </c>
      <c r="C763">
        <f t="shared" si="81"/>
        <v>102</v>
      </c>
      <c r="D763" s="11">
        <f t="shared" si="79"/>
        <v>0</v>
      </c>
    </row>
    <row r="764" spans="1:4">
      <c r="A764" t="s">
        <v>91</v>
      </c>
      <c r="B764" s="1">
        <v>43903</v>
      </c>
      <c r="C764">
        <f t="shared" si="81"/>
        <v>83</v>
      </c>
      <c r="D764" s="11">
        <f t="shared" si="79"/>
        <v>0</v>
      </c>
    </row>
    <row r="765" spans="1:4">
      <c r="A765" t="s">
        <v>91</v>
      </c>
      <c r="B765" s="1">
        <v>43902</v>
      </c>
      <c r="C765">
        <f t="shared" si="81"/>
        <v>56</v>
      </c>
      <c r="D765" s="11">
        <f t="shared" si="79"/>
        <v>0</v>
      </c>
    </row>
    <row r="766" spans="1:4">
      <c r="A766" t="s">
        <v>91</v>
      </c>
      <c r="B766" s="1">
        <v>43901</v>
      </c>
      <c r="C766">
        <f t="shared" si="81"/>
        <v>32</v>
      </c>
      <c r="D766" s="11">
        <f t="shared" si="79"/>
        <v>0</v>
      </c>
    </row>
    <row r="767" spans="1:4">
      <c r="A767" t="s">
        <v>91</v>
      </c>
      <c r="B767" s="1">
        <v>43900</v>
      </c>
      <c r="C767">
        <f t="shared" si="81"/>
        <v>18</v>
      </c>
      <c r="D767" s="11">
        <f t="shared" si="79"/>
        <v>0</v>
      </c>
    </row>
    <row r="768" spans="1:4">
      <c r="A768" t="s">
        <v>91</v>
      </c>
      <c r="B768" s="1">
        <v>43899</v>
      </c>
      <c r="C768">
        <f t="shared" si="81"/>
        <v>7</v>
      </c>
      <c r="D768" s="11">
        <f t="shared" si="79"/>
        <v>0</v>
      </c>
    </row>
    <row r="769" spans="1:4">
      <c r="A769" t="s">
        <v>91</v>
      </c>
      <c r="B769" s="1">
        <v>43898</v>
      </c>
      <c r="C769">
        <f t="shared" si="81"/>
        <v>4</v>
      </c>
      <c r="D769" s="11">
        <f t="shared" si="79"/>
        <v>0</v>
      </c>
    </row>
    <row r="770" spans="1:4">
      <c r="A770" t="s">
        <v>91</v>
      </c>
      <c r="B770" s="1">
        <v>43897</v>
      </c>
      <c r="C770">
        <f t="shared" si="81"/>
        <v>4</v>
      </c>
      <c r="D770" s="11">
        <f t="shared" ref="D770:D793" si="82">SUMIFS(CasesHB,HB,"Wales",SpecDate,B770)*SUMIFS(Pop,Area,A770)</f>
        <v>0</v>
      </c>
    </row>
    <row r="771" spans="1:4">
      <c r="A771" t="s">
        <v>91</v>
      </c>
      <c r="B771" s="1">
        <v>43896</v>
      </c>
      <c r="C771">
        <f t="shared" si="81"/>
        <v>2</v>
      </c>
      <c r="D771" s="11">
        <f t="shared" si="82"/>
        <v>0</v>
      </c>
    </row>
    <row r="772" spans="1:4">
      <c r="A772" t="s">
        <v>91</v>
      </c>
      <c r="B772" s="1">
        <v>43895</v>
      </c>
      <c r="C772">
        <f t="shared" si="81"/>
        <v>2</v>
      </c>
      <c r="D772" s="11">
        <f t="shared" si="82"/>
        <v>0</v>
      </c>
    </row>
    <row r="773" spans="1:4">
      <c r="A773" t="s">
        <v>91</v>
      </c>
      <c r="B773" s="1">
        <v>43894</v>
      </c>
      <c r="C773">
        <f t="shared" si="81"/>
        <v>2</v>
      </c>
      <c r="D773" s="11">
        <f t="shared" si="82"/>
        <v>0</v>
      </c>
    </row>
    <row r="774" spans="1:4">
      <c r="A774" t="s">
        <v>91</v>
      </c>
      <c r="B774" s="1">
        <v>43893</v>
      </c>
      <c r="C774">
        <f t="shared" si="81"/>
        <v>1</v>
      </c>
      <c r="D774" s="11">
        <f t="shared" si="82"/>
        <v>0</v>
      </c>
    </row>
    <row r="775" spans="1:4">
      <c r="A775" t="s">
        <v>91</v>
      </c>
      <c r="B775" s="1">
        <v>43892</v>
      </c>
      <c r="C775">
        <f t="shared" si="81"/>
        <v>1</v>
      </c>
      <c r="D775" s="11">
        <f t="shared" si="82"/>
        <v>0</v>
      </c>
    </row>
    <row r="776" spans="1:4">
      <c r="A776" t="s">
        <v>91</v>
      </c>
      <c r="B776" s="1">
        <v>43891</v>
      </c>
      <c r="C776">
        <f t="shared" si="81"/>
        <v>1</v>
      </c>
      <c r="D776" s="11">
        <f t="shared" si="82"/>
        <v>0</v>
      </c>
    </row>
    <row r="777" spans="1:4">
      <c r="A777" t="s">
        <v>91</v>
      </c>
      <c r="B777" s="1">
        <v>43890</v>
      </c>
      <c r="C777">
        <f t="shared" si="81"/>
        <v>1</v>
      </c>
      <c r="D777" s="11">
        <f t="shared" si="82"/>
        <v>0</v>
      </c>
    </row>
    <row r="778" spans="1:4">
      <c r="A778" t="s">
        <v>91</v>
      </c>
      <c r="B778" s="1">
        <v>43889</v>
      </c>
      <c r="C778">
        <f t="shared" si="81"/>
        <v>1</v>
      </c>
      <c r="D778" s="11">
        <f t="shared" si="82"/>
        <v>0</v>
      </c>
    </row>
    <row r="779" spans="1:4">
      <c r="A779" t="s">
        <v>91</v>
      </c>
      <c r="B779" s="1">
        <v>43888</v>
      </c>
      <c r="C779">
        <f t="shared" si="81"/>
        <v>1</v>
      </c>
      <c r="D779" s="11">
        <f t="shared" si="82"/>
        <v>0</v>
      </c>
    </row>
    <row r="780" spans="1:4">
      <c r="A780" t="s">
        <v>91</v>
      </c>
      <c r="B780" s="1">
        <v>43887</v>
      </c>
      <c r="C780">
        <f t="shared" si="81"/>
        <v>0</v>
      </c>
      <c r="D780" s="11">
        <f t="shared" si="82"/>
        <v>0</v>
      </c>
    </row>
    <row r="781" spans="1:4">
      <c r="A781" t="s">
        <v>91</v>
      </c>
      <c r="B781" s="1">
        <v>43886</v>
      </c>
      <c r="C781">
        <f t="shared" si="81"/>
        <v>0</v>
      </c>
      <c r="D781" s="11">
        <f t="shared" si="82"/>
        <v>0</v>
      </c>
    </row>
    <row r="782" spans="1:4">
      <c r="A782" t="s">
        <v>91</v>
      </c>
      <c r="B782" s="1">
        <v>43885</v>
      </c>
      <c r="C782">
        <f t="shared" si="81"/>
        <v>0</v>
      </c>
      <c r="D782" s="11">
        <f t="shared" si="82"/>
        <v>0</v>
      </c>
    </row>
    <row r="783" spans="1:4">
      <c r="A783" t="s">
        <v>91</v>
      </c>
      <c r="B783" s="1">
        <v>43884</v>
      </c>
      <c r="C783">
        <f t="shared" si="81"/>
        <v>0</v>
      </c>
      <c r="D783" s="11">
        <f t="shared" si="82"/>
        <v>0</v>
      </c>
    </row>
    <row r="784" spans="1:4">
      <c r="A784" t="s">
        <v>91</v>
      </c>
      <c r="B784" s="1">
        <v>43883</v>
      </c>
      <c r="C784">
        <f t="shared" si="81"/>
        <v>0</v>
      </c>
      <c r="D784" s="11">
        <f t="shared" si="82"/>
        <v>0</v>
      </c>
    </row>
    <row r="785" spans="1:4">
      <c r="A785" t="s">
        <v>91</v>
      </c>
      <c r="B785" s="1">
        <v>43882</v>
      </c>
      <c r="C785">
        <f t="shared" si="81"/>
        <v>0</v>
      </c>
      <c r="D785" s="11">
        <f t="shared" si="82"/>
        <v>0</v>
      </c>
    </row>
    <row r="786" spans="1:4">
      <c r="A786" t="s">
        <v>91</v>
      </c>
      <c r="B786" s="1">
        <v>43881</v>
      </c>
      <c r="C786">
        <f t="shared" si="81"/>
        <v>0</v>
      </c>
      <c r="D786" s="11">
        <f t="shared" si="82"/>
        <v>0</v>
      </c>
    </row>
    <row r="787" spans="1:4">
      <c r="A787" t="s">
        <v>91</v>
      </c>
      <c r="B787" s="1">
        <v>43880</v>
      </c>
      <c r="C787">
        <f t="shared" si="81"/>
        <v>0</v>
      </c>
      <c r="D787" s="11">
        <f t="shared" si="82"/>
        <v>0</v>
      </c>
    </row>
    <row r="788" spans="1:4">
      <c r="A788" t="s">
        <v>91</v>
      </c>
      <c r="B788" s="1">
        <v>43879</v>
      </c>
      <c r="C788">
        <f t="shared" si="81"/>
        <v>0</v>
      </c>
      <c r="D788" s="11">
        <f t="shared" si="82"/>
        <v>0</v>
      </c>
    </row>
    <row r="789" spans="1:4">
      <c r="A789" t="s">
        <v>91</v>
      </c>
      <c r="B789" s="1">
        <v>43878</v>
      </c>
      <c r="C789">
        <f t="shared" si="81"/>
        <v>0</v>
      </c>
      <c r="D789" s="11">
        <f t="shared" si="82"/>
        <v>0</v>
      </c>
    </row>
    <row r="790" spans="1:4">
      <c r="A790" t="s">
        <v>91</v>
      </c>
      <c r="B790" s="1">
        <v>43877</v>
      </c>
      <c r="C790">
        <f t="shared" si="81"/>
        <v>0</v>
      </c>
      <c r="D790" s="11">
        <f t="shared" si="82"/>
        <v>0</v>
      </c>
    </row>
    <row r="791" spans="1:4">
      <c r="A791" t="s">
        <v>91</v>
      </c>
      <c r="B791" s="1">
        <v>43876</v>
      </c>
      <c r="C791">
        <f t="shared" ref="C791:C793" si="83">SUMIFS(Cases,SpecDate,B791)</f>
        <v>0</v>
      </c>
      <c r="D791" s="11">
        <f t="shared" si="82"/>
        <v>0</v>
      </c>
    </row>
    <row r="792" spans="1:4">
      <c r="A792" t="s">
        <v>91</v>
      </c>
      <c r="B792" s="1">
        <v>43875</v>
      </c>
      <c r="C792">
        <f t="shared" si="83"/>
        <v>0</v>
      </c>
      <c r="D792" s="11">
        <f t="shared" si="82"/>
        <v>0</v>
      </c>
    </row>
    <row r="793" spans="1:4">
      <c r="A793" t="s">
        <v>91</v>
      </c>
      <c r="B793" s="1">
        <v>43874</v>
      </c>
      <c r="C793">
        <f t="shared" si="83"/>
        <v>0</v>
      </c>
      <c r="D793" s="11">
        <f t="shared" si="82"/>
        <v>0</v>
      </c>
    </row>
    <row r="794" spans="1:4">
      <c r="B794" s="1">
        <v>43972</v>
      </c>
    </row>
    <row r="795" spans="1:4">
      <c r="B795" s="1">
        <v>43971</v>
      </c>
    </row>
    <row r="796" spans="1:4">
      <c r="B796" s="1">
        <v>43970</v>
      </c>
    </row>
    <row r="797" spans="1:4">
      <c r="B797" s="1">
        <v>43969</v>
      </c>
    </row>
    <row r="798" spans="1:4">
      <c r="B798" s="1">
        <v>43968</v>
      </c>
    </row>
    <row r="799" spans="1:4">
      <c r="B799" s="1">
        <v>43967</v>
      </c>
    </row>
    <row r="800" spans="1:4">
      <c r="B800" s="1">
        <v>43966</v>
      </c>
    </row>
    <row r="801" spans="2:2">
      <c r="B801" s="1">
        <v>43965</v>
      </c>
    </row>
    <row r="802" spans="2:2">
      <c r="B802" s="1">
        <v>43964</v>
      </c>
    </row>
    <row r="803" spans="2:2">
      <c r="B803" s="1">
        <v>43963</v>
      </c>
    </row>
    <row r="804" spans="2:2">
      <c r="B804" s="1">
        <v>43962</v>
      </c>
    </row>
    <row r="805" spans="2:2">
      <c r="B805" s="1">
        <v>43961</v>
      </c>
    </row>
    <row r="806" spans="2:2">
      <c r="B806" s="1">
        <v>43960</v>
      </c>
    </row>
    <row r="807" spans="2:2">
      <c r="B807" s="1">
        <v>43959</v>
      </c>
    </row>
    <row r="808" spans="2:2">
      <c r="B808" s="1">
        <v>43958</v>
      </c>
    </row>
    <row r="809" spans="2:2">
      <c r="B809" s="1">
        <v>43957</v>
      </c>
    </row>
    <row r="810" spans="2:2">
      <c r="B810" s="1">
        <v>43956</v>
      </c>
    </row>
    <row r="811" spans="2:2">
      <c r="B811" s="1">
        <v>43955</v>
      </c>
    </row>
    <row r="812" spans="2:2">
      <c r="B812" s="1">
        <v>43954</v>
      </c>
    </row>
    <row r="813" spans="2:2">
      <c r="B813" s="1">
        <v>43953</v>
      </c>
    </row>
    <row r="814" spans="2:2">
      <c r="B814" s="1">
        <v>43952</v>
      </c>
    </row>
    <row r="815" spans="2:2">
      <c r="B815" s="1">
        <v>43951</v>
      </c>
    </row>
    <row r="816" spans="2:2">
      <c r="B816" s="1">
        <v>43950</v>
      </c>
    </row>
    <row r="817" spans="2:2">
      <c r="B817" s="1">
        <v>43949</v>
      </c>
    </row>
    <row r="818" spans="2:2">
      <c r="B818" s="1">
        <v>43948</v>
      </c>
    </row>
    <row r="819" spans="2:2">
      <c r="B819" s="1">
        <v>43947</v>
      </c>
    </row>
    <row r="820" spans="2:2">
      <c r="B820" s="1">
        <v>43946</v>
      </c>
    </row>
    <row r="821" spans="2:2">
      <c r="B821" s="1">
        <v>43945</v>
      </c>
    </row>
    <row r="822" spans="2:2">
      <c r="B822" s="1">
        <v>43944</v>
      </c>
    </row>
    <row r="823" spans="2:2">
      <c r="B823" s="1">
        <v>43943</v>
      </c>
    </row>
    <row r="824" spans="2:2">
      <c r="B824" s="1">
        <v>43942</v>
      </c>
    </row>
    <row r="825" spans="2:2">
      <c r="B825" s="1">
        <v>43941</v>
      </c>
    </row>
    <row r="826" spans="2:2">
      <c r="B826" s="1">
        <v>43940</v>
      </c>
    </row>
    <row r="827" spans="2:2">
      <c r="B827" s="1">
        <v>43939</v>
      </c>
    </row>
    <row r="828" spans="2:2">
      <c r="B828" s="1">
        <v>43938</v>
      </c>
    </row>
    <row r="829" spans="2:2">
      <c r="B829" s="1">
        <v>43937</v>
      </c>
    </row>
    <row r="830" spans="2:2">
      <c r="B830" s="1">
        <v>43936</v>
      </c>
    </row>
    <row r="831" spans="2:2">
      <c r="B831" s="1">
        <v>43935</v>
      </c>
    </row>
    <row r="832" spans="2:2">
      <c r="B832" s="1">
        <v>43934</v>
      </c>
    </row>
    <row r="833" spans="2:2">
      <c r="B833" s="1">
        <v>43933</v>
      </c>
    </row>
    <row r="834" spans="2:2">
      <c r="B834" s="1">
        <v>43932</v>
      </c>
    </row>
    <row r="835" spans="2:2">
      <c r="B835" s="1">
        <v>43931</v>
      </c>
    </row>
    <row r="836" spans="2:2">
      <c r="B836" s="1">
        <v>43930</v>
      </c>
    </row>
    <row r="837" spans="2:2">
      <c r="B837" s="1">
        <v>43929</v>
      </c>
    </row>
    <row r="838" spans="2:2">
      <c r="B838" s="1">
        <v>43928</v>
      </c>
    </row>
    <row r="839" spans="2:2">
      <c r="B839" s="1">
        <v>43927</v>
      </c>
    </row>
    <row r="840" spans="2:2">
      <c r="B840" s="1">
        <v>43926</v>
      </c>
    </row>
    <row r="841" spans="2:2">
      <c r="B841" s="1">
        <v>43925</v>
      </c>
    </row>
    <row r="842" spans="2:2">
      <c r="B842" s="1">
        <v>43924</v>
      </c>
    </row>
    <row r="843" spans="2:2">
      <c r="B843" s="1">
        <v>43923</v>
      </c>
    </row>
    <row r="844" spans="2:2">
      <c r="B844" s="1">
        <v>43922</v>
      </c>
    </row>
    <row r="845" spans="2:2">
      <c r="B845" s="1">
        <v>43921</v>
      </c>
    </row>
    <row r="846" spans="2:2">
      <c r="B846" s="1">
        <v>43920</v>
      </c>
    </row>
    <row r="847" spans="2:2">
      <c r="B847" s="1">
        <v>43919</v>
      </c>
    </row>
    <row r="848" spans="2:2">
      <c r="B848" s="1">
        <v>43918</v>
      </c>
    </row>
    <row r="849" spans="2:2">
      <c r="B849" s="1">
        <v>43917</v>
      </c>
    </row>
    <row r="850" spans="2:2">
      <c r="B850" s="1">
        <v>43916</v>
      </c>
    </row>
    <row r="851" spans="2:2">
      <c r="B851" s="1">
        <v>43915</v>
      </c>
    </row>
    <row r="852" spans="2:2">
      <c r="B852" s="1">
        <v>43914</v>
      </c>
    </row>
    <row r="853" spans="2:2">
      <c r="B853" s="1">
        <v>43913</v>
      </c>
    </row>
    <row r="854" spans="2:2">
      <c r="B854" s="1">
        <v>43912</v>
      </c>
    </row>
    <row r="855" spans="2:2">
      <c r="B855" s="1">
        <v>43911</v>
      </c>
    </row>
    <row r="856" spans="2:2">
      <c r="B856" s="1">
        <v>43910</v>
      </c>
    </row>
    <row r="857" spans="2:2">
      <c r="B857" s="1">
        <v>43909</v>
      </c>
    </row>
    <row r="858" spans="2:2">
      <c r="B858" s="1">
        <v>43908</v>
      </c>
    </row>
    <row r="859" spans="2:2">
      <c r="B859" s="1">
        <v>43907</v>
      </c>
    </row>
    <row r="860" spans="2:2">
      <c r="B860" s="1">
        <v>43906</v>
      </c>
    </row>
    <row r="861" spans="2:2">
      <c r="B861" s="1">
        <v>43905</v>
      </c>
    </row>
    <row r="862" spans="2:2">
      <c r="B862" s="1">
        <v>43904</v>
      </c>
    </row>
    <row r="863" spans="2:2">
      <c r="B863" s="1">
        <v>43903</v>
      </c>
    </row>
    <row r="864" spans="2:2">
      <c r="B864" s="1">
        <v>43902</v>
      </c>
    </row>
    <row r="865" spans="2:2">
      <c r="B865" s="1">
        <v>43901</v>
      </c>
    </row>
    <row r="866" spans="2:2">
      <c r="B866" s="1">
        <v>43900</v>
      </c>
    </row>
    <row r="867" spans="2:2">
      <c r="B867" s="1">
        <v>43899</v>
      </c>
    </row>
    <row r="868" spans="2:2">
      <c r="B868" s="1">
        <v>43898</v>
      </c>
    </row>
    <row r="869" spans="2:2">
      <c r="B869" s="1">
        <v>43897</v>
      </c>
    </row>
    <row r="870" spans="2:2">
      <c r="B870" s="1">
        <v>43896</v>
      </c>
    </row>
    <row r="871" spans="2:2">
      <c r="B871" s="1">
        <v>43895</v>
      </c>
    </row>
    <row r="872" spans="2:2">
      <c r="B872" s="1">
        <v>43894</v>
      </c>
    </row>
    <row r="873" spans="2:2">
      <c r="B873" s="1">
        <v>43893</v>
      </c>
    </row>
    <row r="874" spans="2:2">
      <c r="B874" s="1">
        <v>43892</v>
      </c>
    </row>
    <row r="875" spans="2:2">
      <c r="B875" s="1">
        <v>43891</v>
      </c>
    </row>
    <row r="876" spans="2:2">
      <c r="B876" s="1">
        <v>43890</v>
      </c>
    </row>
    <row r="877" spans="2:2">
      <c r="B877" s="1">
        <v>43889</v>
      </c>
    </row>
    <row r="878" spans="2:2">
      <c r="B878" s="1">
        <v>43888</v>
      </c>
    </row>
    <row r="879" spans="2:2">
      <c r="B879" s="1">
        <v>43887</v>
      </c>
    </row>
    <row r="880" spans="2:2">
      <c r="B880" s="1">
        <v>43886</v>
      </c>
    </row>
    <row r="881" spans="2:2">
      <c r="B881" s="1">
        <v>43885</v>
      </c>
    </row>
    <row r="882" spans="2:2">
      <c r="B882" s="1">
        <v>43884</v>
      </c>
    </row>
    <row r="883" spans="2:2">
      <c r="B883" s="1">
        <v>43883</v>
      </c>
    </row>
    <row r="884" spans="2:2">
      <c r="B884" s="1">
        <v>43882</v>
      </c>
    </row>
    <row r="885" spans="2:2">
      <c r="B885" s="1">
        <v>43881</v>
      </c>
    </row>
    <row r="886" spans="2:2">
      <c r="B886" s="1">
        <v>43880</v>
      </c>
    </row>
    <row r="887" spans="2:2">
      <c r="B887" s="1">
        <v>43879</v>
      </c>
    </row>
    <row r="888" spans="2:2">
      <c r="B888" s="1">
        <v>43878</v>
      </c>
    </row>
    <row r="889" spans="2:2">
      <c r="B889" s="1">
        <v>43877</v>
      </c>
    </row>
    <row r="890" spans="2:2">
      <c r="B890" s="1">
        <v>43876</v>
      </c>
    </row>
    <row r="891" spans="2:2">
      <c r="B891" s="1">
        <v>43875</v>
      </c>
    </row>
    <row r="892" spans="2:2">
      <c r="B892" s="1">
        <v>43874</v>
      </c>
    </row>
    <row r="893" spans="2:2">
      <c r="B893" s="1">
        <v>43972</v>
      </c>
    </row>
    <row r="894" spans="2:2">
      <c r="B894" s="1">
        <v>43971</v>
      </c>
    </row>
    <row r="895" spans="2:2">
      <c r="B895" s="1">
        <v>43970</v>
      </c>
    </row>
    <row r="896" spans="2:2">
      <c r="B896" s="1">
        <v>43969</v>
      </c>
    </row>
    <row r="897" spans="2:2">
      <c r="B897" s="1">
        <v>43968</v>
      </c>
    </row>
    <row r="898" spans="2:2">
      <c r="B898" s="1">
        <v>43967</v>
      </c>
    </row>
    <row r="899" spans="2:2">
      <c r="B899" s="1">
        <v>43966</v>
      </c>
    </row>
    <row r="900" spans="2:2">
      <c r="B900" s="1">
        <v>43965</v>
      </c>
    </row>
    <row r="901" spans="2:2">
      <c r="B901" s="1">
        <v>43964</v>
      </c>
    </row>
    <row r="902" spans="2:2">
      <c r="B902" s="1">
        <v>43963</v>
      </c>
    </row>
    <row r="903" spans="2:2">
      <c r="B903" s="1">
        <v>43962</v>
      </c>
    </row>
    <row r="904" spans="2:2">
      <c r="B904" s="1">
        <v>43961</v>
      </c>
    </row>
    <row r="905" spans="2:2">
      <c r="B905" s="1">
        <v>43960</v>
      </c>
    </row>
    <row r="906" spans="2:2">
      <c r="B906" s="1">
        <v>43959</v>
      </c>
    </row>
    <row r="907" spans="2:2">
      <c r="B907" s="1">
        <v>43958</v>
      </c>
    </row>
    <row r="908" spans="2:2">
      <c r="B908" s="1">
        <v>43957</v>
      </c>
    </row>
    <row r="909" spans="2:2">
      <c r="B909" s="1">
        <v>43956</v>
      </c>
    </row>
    <row r="910" spans="2:2">
      <c r="B910" s="1">
        <v>43955</v>
      </c>
    </row>
    <row r="911" spans="2:2">
      <c r="B911" s="1">
        <v>43954</v>
      </c>
    </row>
    <row r="912" spans="2:2">
      <c r="B912" s="1">
        <v>43953</v>
      </c>
    </row>
    <row r="913" spans="2:2">
      <c r="B913" s="1">
        <v>43952</v>
      </c>
    </row>
    <row r="914" spans="2:2">
      <c r="B914" s="1">
        <v>43951</v>
      </c>
    </row>
    <row r="915" spans="2:2">
      <c r="B915" s="1">
        <v>43950</v>
      </c>
    </row>
    <row r="916" spans="2:2">
      <c r="B916" s="1">
        <v>43949</v>
      </c>
    </row>
    <row r="917" spans="2:2">
      <c r="B917" s="1">
        <v>43948</v>
      </c>
    </row>
    <row r="918" spans="2:2">
      <c r="B918" s="1">
        <v>43947</v>
      </c>
    </row>
    <row r="919" spans="2:2">
      <c r="B919" s="1">
        <v>43946</v>
      </c>
    </row>
    <row r="920" spans="2:2">
      <c r="B920" s="1">
        <v>43945</v>
      </c>
    </row>
    <row r="921" spans="2:2">
      <c r="B921" s="1">
        <v>43944</v>
      </c>
    </row>
    <row r="922" spans="2:2">
      <c r="B922" s="1">
        <v>43943</v>
      </c>
    </row>
    <row r="923" spans="2:2">
      <c r="B923" s="1">
        <v>43942</v>
      </c>
    </row>
    <row r="924" spans="2:2">
      <c r="B924" s="1">
        <v>43941</v>
      </c>
    </row>
    <row r="925" spans="2:2">
      <c r="B925" s="1">
        <v>43940</v>
      </c>
    </row>
    <row r="926" spans="2:2">
      <c r="B926" s="1">
        <v>43939</v>
      </c>
    </row>
    <row r="927" spans="2:2">
      <c r="B927" s="1">
        <v>43938</v>
      </c>
    </row>
    <row r="928" spans="2:2">
      <c r="B928" s="1">
        <v>43937</v>
      </c>
    </row>
    <row r="929" spans="2:2">
      <c r="B929" s="1">
        <v>43936</v>
      </c>
    </row>
    <row r="930" spans="2:2">
      <c r="B930" s="1">
        <v>43935</v>
      </c>
    </row>
    <row r="931" spans="2:2">
      <c r="B931" s="1">
        <v>43934</v>
      </c>
    </row>
    <row r="932" spans="2:2">
      <c r="B932" s="1">
        <v>43933</v>
      </c>
    </row>
    <row r="933" spans="2:2">
      <c r="B933" s="1">
        <v>43932</v>
      </c>
    </row>
    <row r="934" spans="2:2">
      <c r="B934" s="1">
        <v>43931</v>
      </c>
    </row>
    <row r="935" spans="2:2">
      <c r="B935" s="1">
        <v>43930</v>
      </c>
    </row>
    <row r="936" spans="2:2">
      <c r="B936" s="1">
        <v>43929</v>
      </c>
    </row>
    <row r="937" spans="2:2">
      <c r="B937" s="1">
        <v>43928</v>
      </c>
    </row>
    <row r="938" spans="2:2">
      <c r="B938" s="1">
        <v>43927</v>
      </c>
    </row>
    <row r="939" spans="2:2">
      <c r="B939" s="1">
        <v>43926</v>
      </c>
    </row>
    <row r="940" spans="2:2">
      <c r="B940" s="1">
        <v>43925</v>
      </c>
    </row>
    <row r="941" spans="2:2">
      <c r="B941" s="1">
        <v>43924</v>
      </c>
    </row>
    <row r="942" spans="2:2">
      <c r="B942" s="1">
        <v>43923</v>
      </c>
    </row>
    <row r="943" spans="2:2">
      <c r="B943" s="1">
        <v>43922</v>
      </c>
    </row>
    <row r="944" spans="2:2">
      <c r="B944" s="1">
        <v>43921</v>
      </c>
    </row>
    <row r="945" spans="2:2">
      <c r="B945" s="1">
        <v>43920</v>
      </c>
    </row>
    <row r="946" spans="2:2">
      <c r="B946" s="1">
        <v>43919</v>
      </c>
    </row>
    <row r="947" spans="2:2">
      <c r="B947" s="1">
        <v>43918</v>
      </c>
    </row>
    <row r="948" spans="2:2">
      <c r="B948" s="1">
        <v>43917</v>
      </c>
    </row>
    <row r="949" spans="2:2">
      <c r="B949" s="1">
        <v>43916</v>
      </c>
    </row>
    <row r="950" spans="2:2">
      <c r="B950" s="1">
        <v>43915</v>
      </c>
    </row>
    <row r="951" spans="2:2">
      <c r="B951" s="1">
        <v>43914</v>
      </c>
    </row>
    <row r="952" spans="2:2">
      <c r="B952" s="1">
        <v>43913</v>
      </c>
    </row>
    <row r="953" spans="2:2">
      <c r="B953" s="1">
        <v>43912</v>
      </c>
    </row>
    <row r="954" spans="2:2">
      <c r="B954" s="1">
        <v>43911</v>
      </c>
    </row>
    <row r="955" spans="2:2">
      <c r="B955" s="1">
        <v>43910</v>
      </c>
    </row>
    <row r="956" spans="2:2">
      <c r="B956" s="1">
        <v>43909</v>
      </c>
    </row>
    <row r="957" spans="2:2">
      <c r="B957" s="1">
        <v>43908</v>
      </c>
    </row>
    <row r="958" spans="2:2">
      <c r="B958" s="1">
        <v>43907</v>
      </c>
    </row>
    <row r="959" spans="2:2">
      <c r="B959" s="1">
        <v>43906</v>
      </c>
    </row>
    <row r="960" spans="2:2">
      <c r="B960" s="1">
        <v>43905</v>
      </c>
    </row>
    <row r="961" spans="2:2">
      <c r="B961" s="1">
        <v>43904</v>
      </c>
    </row>
    <row r="962" spans="2:2">
      <c r="B962" s="1">
        <v>43903</v>
      </c>
    </row>
    <row r="963" spans="2:2">
      <c r="B963" s="1">
        <v>43902</v>
      </c>
    </row>
    <row r="964" spans="2:2">
      <c r="B964" s="1">
        <v>43901</v>
      </c>
    </row>
    <row r="965" spans="2:2">
      <c r="B965" s="1">
        <v>43900</v>
      </c>
    </row>
    <row r="966" spans="2:2">
      <c r="B966" s="1">
        <v>43899</v>
      </c>
    </row>
    <row r="967" spans="2:2">
      <c r="B967" s="1">
        <v>43898</v>
      </c>
    </row>
    <row r="968" spans="2:2">
      <c r="B968" s="1">
        <v>43897</v>
      </c>
    </row>
    <row r="969" spans="2:2">
      <c r="B969" s="1">
        <v>43896</v>
      </c>
    </row>
    <row r="970" spans="2:2">
      <c r="B970" s="1">
        <v>43895</v>
      </c>
    </row>
    <row r="971" spans="2:2">
      <c r="B971" s="1">
        <v>43894</v>
      </c>
    </row>
    <row r="972" spans="2:2">
      <c r="B972" s="1">
        <v>43893</v>
      </c>
    </row>
    <row r="973" spans="2:2">
      <c r="B973" s="1">
        <v>43892</v>
      </c>
    </row>
    <row r="974" spans="2:2">
      <c r="B974" s="1">
        <v>43891</v>
      </c>
    </row>
    <row r="975" spans="2:2">
      <c r="B975" s="1">
        <v>43890</v>
      </c>
    </row>
    <row r="976" spans="2:2">
      <c r="B976" s="1">
        <v>43889</v>
      </c>
    </row>
    <row r="977" spans="2:2">
      <c r="B977" s="1">
        <v>43888</v>
      </c>
    </row>
    <row r="978" spans="2:2">
      <c r="B978" s="1">
        <v>43887</v>
      </c>
    </row>
    <row r="979" spans="2:2">
      <c r="B979" s="1">
        <v>43886</v>
      </c>
    </row>
    <row r="980" spans="2:2">
      <c r="B980" s="1">
        <v>43885</v>
      </c>
    </row>
    <row r="981" spans="2:2">
      <c r="B981" s="1">
        <v>43884</v>
      </c>
    </row>
    <row r="982" spans="2:2">
      <c r="B982" s="1">
        <v>43883</v>
      </c>
    </row>
    <row r="983" spans="2:2">
      <c r="B983" s="1">
        <v>43882</v>
      </c>
    </row>
    <row r="984" spans="2:2">
      <c r="B984" s="1">
        <v>43881</v>
      </c>
    </row>
    <row r="985" spans="2:2">
      <c r="B985" s="1">
        <v>43880</v>
      </c>
    </row>
    <row r="986" spans="2:2">
      <c r="B986" s="1">
        <v>43879</v>
      </c>
    </row>
    <row r="987" spans="2:2">
      <c r="B987" s="1">
        <v>43878</v>
      </c>
    </row>
    <row r="988" spans="2:2">
      <c r="B988" s="1">
        <v>43877</v>
      </c>
    </row>
    <row r="989" spans="2:2">
      <c r="B989" s="1">
        <v>43876</v>
      </c>
    </row>
    <row r="990" spans="2:2">
      <c r="B990" s="1">
        <v>43875</v>
      </c>
    </row>
    <row r="991" spans="2:2">
      <c r="B991" s="1">
        <v>43874</v>
      </c>
    </row>
    <row r="992" spans="2:2">
      <c r="B992" s="1">
        <v>43972</v>
      </c>
    </row>
    <row r="993" spans="2:2">
      <c r="B993" s="1">
        <v>43971</v>
      </c>
    </row>
    <row r="994" spans="2:2">
      <c r="B994" s="1">
        <v>43970</v>
      </c>
    </row>
    <row r="995" spans="2:2">
      <c r="B995" s="1">
        <v>43969</v>
      </c>
    </row>
    <row r="996" spans="2:2">
      <c r="B996" s="1">
        <v>43968</v>
      </c>
    </row>
    <row r="997" spans="2:2">
      <c r="B997" s="1">
        <v>43967</v>
      </c>
    </row>
    <row r="998" spans="2:2">
      <c r="B998" s="1">
        <v>43966</v>
      </c>
    </row>
    <row r="999" spans="2:2">
      <c r="B999" s="1">
        <v>43965</v>
      </c>
    </row>
    <row r="1000" spans="2:2">
      <c r="B1000" s="1">
        <v>43964</v>
      </c>
    </row>
    <row r="1001" spans="2:2">
      <c r="B1001" s="1">
        <v>43963</v>
      </c>
    </row>
    <row r="1002" spans="2:2">
      <c r="B1002" s="1">
        <v>43962</v>
      </c>
    </row>
    <row r="1003" spans="2:2">
      <c r="B1003" s="1">
        <v>43961</v>
      </c>
    </row>
    <row r="1004" spans="2:2">
      <c r="B1004" s="1">
        <v>43960</v>
      </c>
    </row>
    <row r="1005" spans="2:2">
      <c r="B1005" s="1">
        <v>43959</v>
      </c>
    </row>
    <row r="1006" spans="2:2">
      <c r="B1006" s="1">
        <v>43958</v>
      </c>
    </row>
    <row r="1007" spans="2:2">
      <c r="B1007" s="1">
        <v>43957</v>
      </c>
    </row>
    <row r="1008" spans="2:2">
      <c r="B1008" s="1">
        <v>43956</v>
      </c>
    </row>
    <row r="1009" spans="2:2">
      <c r="B1009" s="1">
        <v>43955</v>
      </c>
    </row>
    <row r="1010" spans="2:2">
      <c r="B1010" s="1">
        <v>43954</v>
      </c>
    </row>
    <row r="1011" spans="2:2">
      <c r="B1011" s="1">
        <v>43953</v>
      </c>
    </row>
    <row r="1012" spans="2:2">
      <c r="B1012" s="1">
        <v>43952</v>
      </c>
    </row>
    <row r="1013" spans="2:2">
      <c r="B1013" s="1">
        <v>43951</v>
      </c>
    </row>
    <row r="1014" spans="2:2">
      <c r="B1014" s="1">
        <v>43950</v>
      </c>
    </row>
    <row r="1015" spans="2:2">
      <c r="B1015" s="1">
        <v>43949</v>
      </c>
    </row>
    <row r="1016" spans="2:2">
      <c r="B1016" s="1">
        <v>43948</v>
      </c>
    </row>
    <row r="1017" spans="2:2">
      <c r="B1017" s="1">
        <v>43947</v>
      </c>
    </row>
    <row r="1018" spans="2:2">
      <c r="B1018" s="1">
        <v>43946</v>
      </c>
    </row>
    <row r="1019" spans="2:2">
      <c r="B1019" s="1">
        <v>43945</v>
      </c>
    </row>
    <row r="1020" spans="2:2">
      <c r="B1020" s="1">
        <v>43944</v>
      </c>
    </row>
    <row r="1021" spans="2:2">
      <c r="B1021" s="1">
        <v>43943</v>
      </c>
    </row>
    <row r="1022" spans="2:2">
      <c r="B1022" s="1">
        <v>43942</v>
      </c>
    </row>
    <row r="1023" spans="2:2">
      <c r="B1023" s="1">
        <v>43941</v>
      </c>
    </row>
    <row r="1024" spans="2:2">
      <c r="B1024" s="1">
        <v>43940</v>
      </c>
    </row>
    <row r="1025" spans="2:2">
      <c r="B1025" s="1">
        <v>43939</v>
      </c>
    </row>
    <row r="1026" spans="2:2">
      <c r="B1026" s="1">
        <v>43938</v>
      </c>
    </row>
    <row r="1027" spans="2:2">
      <c r="B1027" s="1">
        <v>43937</v>
      </c>
    </row>
    <row r="1028" spans="2:2">
      <c r="B1028" s="1">
        <v>43936</v>
      </c>
    </row>
    <row r="1029" spans="2:2">
      <c r="B1029" s="1">
        <v>43935</v>
      </c>
    </row>
    <row r="1030" spans="2:2">
      <c r="B1030" s="1">
        <v>43934</v>
      </c>
    </row>
    <row r="1031" spans="2:2">
      <c r="B1031" s="1">
        <v>43933</v>
      </c>
    </row>
    <row r="1032" spans="2:2">
      <c r="B1032" s="1">
        <v>43932</v>
      </c>
    </row>
    <row r="1033" spans="2:2">
      <c r="B1033" s="1">
        <v>43931</v>
      </c>
    </row>
    <row r="1034" spans="2:2">
      <c r="B1034" s="1">
        <v>43930</v>
      </c>
    </row>
    <row r="1035" spans="2:2">
      <c r="B1035" s="1">
        <v>43929</v>
      </c>
    </row>
    <row r="1036" spans="2:2">
      <c r="B1036" s="1">
        <v>43928</v>
      </c>
    </row>
    <row r="1037" spans="2:2">
      <c r="B1037" s="1">
        <v>43927</v>
      </c>
    </row>
    <row r="1038" spans="2:2">
      <c r="B1038" s="1">
        <v>43926</v>
      </c>
    </row>
    <row r="1039" spans="2:2">
      <c r="B1039" s="1">
        <v>43925</v>
      </c>
    </row>
    <row r="1040" spans="2:2">
      <c r="B1040" s="1">
        <v>43924</v>
      </c>
    </row>
    <row r="1041" spans="2:2">
      <c r="B1041" s="1">
        <v>43923</v>
      </c>
    </row>
    <row r="1042" spans="2:2">
      <c r="B1042" s="1">
        <v>43922</v>
      </c>
    </row>
    <row r="1043" spans="2:2">
      <c r="B1043" s="1">
        <v>43921</v>
      </c>
    </row>
    <row r="1044" spans="2:2">
      <c r="B1044" s="1">
        <v>43920</v>
      </c>
    </row>
    <row r="1045" spans="2:2">
      <c r="B1045" s="1">
        <v>43919</v>
      </c>
    </row>
    <row r="1046" spans="2:2">
      <c r="B1046" s="1">
        <v>43918</v>
      </c>
    </row>
    <row r="1047" spans="2:2">
      <c r="B1047" s="1">
        <v>43917</v>
      </c>
    </row>
    <row r="1048" spans="2:2">
      <c r="B1048" s="1">
        <v>43916</v>
      </c>
    </row>
    <row r="1049" spans="2:2">
      <c r="B1049" s="1">
        <v>43915</v>
      </c>
    </row>
    <row r="1050" spans="2:2">
      <c r="B1050" s="1">
        <v>43914</v>
      </c>
    </row>
    <row r="1051" spans="2:2">
      <c r="B1051" s="1">
        <v>43913</v>
      </c>
    </row>
    <row r="1052" spans="2:2">
      <c r="B1052" s="1">
        <v>43912</v>
      </c>
    </row>
    <row r="1053" spans="2:2">
      <c r="B1053" s="1">
        <v>43911</v>
      </c>
    </row>
    <row r="1054" spans="2:2">
      <c r="B1054" s="1">
        <v>43910</v>
      </c>
    </row>
    <row r="1055" spans="2:2">
      <c r="B1055" s="1">
        <v>43909</v>
      </c>
    </row>
    <row r="1056" spans="2:2">
      <c r="B1056" s="1">
        <v>43908</v>
      </c>
    </row>
    <row r="1057" spans="2:2">
      <c r="B1057" s="1">
        <v>43907</v>
      </c>
    </row>
    <row r="1058" spans="2:2">
      <c r="B1058" s="1">
        <v>43906</v>
      </c>
    </row>
    <row r="1059" spans="2:2">
      <c r="B1059" s="1">
        <v>43905</v>
      </c>
    </row>
    <row r="1060" spans="2:2">
      <c r="B1060" s="1">
        <v>43904</v>
      </c>
    </row>
    <row r="1061" spans="2:2">
      <c r="B1061" s="1">
        <v>43903</v>
      </c>
    </row>
    <row r="1062" spans="2:2">
      <c r="B1062" s="1">
        <v>43902</v>
      </c>
    </row>
    <row r="1063" spans="2:2">
      <c r="B1063" s="1">
        <v>43901</v>
      </c>
    </row>
    <row r="1064" spans="2:2">
      <c r="B1064" s="1">
        <v>43900</v>
      </c>
    </row>
    <row r="1065" spans="2:2">
      <c r="B1065" s="1">
        <v>43899</v>
      </c>
    </row>
    <row r="1066" spans="2:2">
      <c r="B1066" s="1">
        <v>43898</v>
      </c>
    </row>
    <row r="1067" spans="2:2">
      <c r="B1067" s="1">
        <v>43897</v>
      </c>
    </row>
    <row r="1068" spans="2:2">
      <c r="B1068" s="1">
        <v>43896</v>
      </c>
    </row>
    <row r="1069" spans="2:2">
      <c r="B1069" s="1">
        <v>43895</v>
      </c>
    </row>
    <row r="1070" spans="2:2">
      <c r="B1070" s="1">
        <v>43894</v>
      </c>
    </row>
    <row r="1071" spans="2:2">
      <c r="B1071" s="1">
        <v>43893</v>
      </c>
    </row>
    <row r="1072" spans="2:2">
      <c r="B1072" s="1">
        <v>43892</v>
      </c>
    </row>
    <row r="1073" spans="2:2">
      <c r="B1073" s="1">
        <v>43891</v>
      </c>
    </row>
    <row r="1074" spans="2:2">
      <c r="B1074" s="1">
        <v>43890</v>
      </c>
    </row>
    <row r="1075" spans="2:2">
      <c r="B1075" s="1">
        <v>43889</v>
      </c>
    </row>
    <row r="1076" spans="2:2">
      <c r="B1076" s="1">
        <v>43888</v>
      </c>
    </row>
    <row r="1077" spans="2:2">
      <c r="B1077" s="1">
        <v>43887</v>
      </c>
    </row>
    <row r="1078" spans="2:2">
      <c r="B1078" s="1">
        <v>43886</v>
      </c>
    </row>
    <row r="1079" spans="2:2">
      <c r="B1079" s="1">
        <v>43885</v>
      </c>
    </row>
    <row r="1080" spans="2:2">
      <c r="B1080" s="1">
        <v>43884</v>
      </c>
    </row>
    <row r="1081" spans="2:2">
      <c r="B1081" s="1">
        <v>43883</v>
      </c>
    </row>
    <row r="1082" spans="2:2">
      <c r="B1082" s="1">
        <v>43882</v>
      </c>
    </row>
    <row r="1083" spans="2:2">
      <c r="B1083" s="1">
        <v>43881</v>
      </c>
    </row>
    <row r="1084" spans="2:2">
      <c r="B1084" s="1">
        <v>43880</v>
      </c>
    </row>
    <row r="1085" spans="2:2">
      <c r="B1085" s="1">
        <v>43879</v>
      </c>
    </row>
    <row r="1086" spans="2:2">
      <c r="B1086" s="1">
        <v>43878</v>
      </c>
    </row>
    <row r="1087" spans="2:2">
      <c r="B1087" s="1">
        <v>43877</v>
      </c>
    </row>
    <row r="1088" spans="2:2">
      <c r="B1088" s="1">
        <v>43876</v>
      </c>
    </row>
    <row r="1089" spans="2:2">
      <c r="B1089" s="1">
        <v>43875</v>
      </c>
    </row>
    <row r="1090" spans="2:2">
      <c r="B1090" s="1">
        <v>43874</v>
      </c>
    </row>
    <row r="1091" spans="2:2">
      <c r="B1091" s="1">
        <v>43972</v>
      </c>
    </row>
    <row r="1092" spans="2:2">
      <c r="B1092" s="1">
        <v>43971</v>
      </c>
    </row>
    <row r="1093" spans="2:2">
      <c r="B1093" s="1">
        <v>43970</v>
      </c>
    </row>
    <row r="1094" spans="2:2">
      <c r="B1094" s="1">
        <v>43969</v>
      </c>
    </row>
    <row r="1095" spans="2:2">
      <c r="B1095" s="1">
        <v>43968</v>
      </c>
    </row>
    <row r="1096" spans="2:2">
      <c r="B1096" s="1">
        <v>43967</v>
      </c>
    </row>
    <row r="1097" spans="2:2">
      <c r="B1097" s="1">
        <v>43966</v>
      </c>
    </row>
    <row r="1098" spans="2:2">
      <c r="B1098" s="1">
        <v>43965</v>
      </c>
    </row>
    <row r="1099" spans="2:2">
      <c r="B1099" s="1">
        <v>43964</v>
      </c>
    </row>
    <row r="1100" spans="2:2">
      <c r="B1100" s="1">
        <v>43963</v>
      </c>
    </row>
    <row r="1101" spans="2:2">
      <c r="B1101" s="1">
        <v>43962</v>
      </c>
    </row>
    <row r="1102" spans="2:2">
      <c r="B1102" s="1">
        <v>43961</v>
      </c>
    </row>
    <row r="1103" spans="2:2">
      <c r="B1103" s="1">
        <v>43960</v>
      </c>
    </row>
    <row r="1104" spans="2:2">
      <c r="B1104" s="1">
        <v>43959</v>
      </c>
    </row>
    <row r="1105" spans="2:2">
      <c r="B1105" s="1">
        <v>43958</v>
      </c>
    </row>
    <row r="1106" spans="2:2">
      <c r="B1106" s="1">
        <v>43957</v>
      </c>
    </row>
    <row r="1107" spans="2:2">
      <c r="B1107" s="1">
        <v>43956</v>
      </c>
    </row>
    <row r="1108" spans="2:2">
      <c r="B1108" s="1">
        <v>43955</v>
      </c>
    </row>
    <row r="1109" spans="2:2">
      <c r="B1109" s="1">
        <v>43954</v>
      </c>
    </row>
    <row r="1110" spans="2:2">
      <c r="B1110" s="1">
        <v>43953</v>
      </c>
    </row>
    <row r="1111" spans="2:2">
      <c r="B1111" s="1">
        <v>43952</v>
      </c>
    </row>
    <row r="1112" spans="2:2">
      <c r="B1112" s="1">
        <v>43951</v>
      </c>
    </row>
    <row r="1113" spans="2:2">
      <c r="B1113" s="1">
        <v>43950</v>
      </c>
    </row>
    <row r="1114" spans="2:2">
      <c r="B1114" s="1">
        <v>43949</v>
      </c>
    </row>
    <row r="1115" spans="2:2">
      <c r="B1115" s="1">
        <v>43948</v>
      </c>
    </row>
    <row r="1116" spans="2:2">
      <c r="B1116" s="1">
        <v>43947</v>
      </c>
    </row>
    <row r="1117" spans="2:2">
      <c r="B1117" s="1">
        <v>43946</v>
      </c>
    </row>
    <row r="1118" spans="2:2">
      <c r="B1118" s="1">
        <v>43945</v>
      </c>
    </row>
    <row r="1119" spans="2:2">
      <c r="B1119" s="1">
        <v>43944</v>
      </c>
    </row>
    <row r="1120" spans="2:2">
      <c r="B1120" s="1">
        <v>43943</v>
      </c>
    </row>
    <row r="1121" spans="2:2">
      <c r="B1121" s="1">
        <v>43942</v>
      </c>
    </row>
    <row r="1122" spans="2:2">
      <c r="B1122" s="1">
        <v>43941</v>
      </c>
    </row>
    <row r="1123" spans="2:2">
      <c r="B1123" s="1">
        <v>43940</v>
      </c>
    </row>
    <row r="1124" spans="2:2">
      <c r="B1124" s="1">
        <v>43939</v>
      </c>
    </row>
    <row r="1125" spans="2:2">
      <c r="B1125" s="1">
        <v>43938</v>
      </c>
    </row>
    <row r="1126" spans="2:2">
      <c r="B1126" s="1">
        <v>43937</v>
      </c>
    </row>
    <row r="1127" spans="2:2">
      <c r="B1127" s="1">
        <v>43936</v>
      </c>
    </row>
    <row r="1128" spans="2:2">
      <c r="B1128" s="1">
        <v>43935</v>
      </c>
    </row>
    <row r="1129" spans="2:2">
      <c r="B1129" s="1">
        <v>43934</v>
      </c>
    </row>
    <row r="1130" spans="2:2">
      <c r="B1130" s="1">
        <v>43933</v>
      </c>
    </row>
    <row r="1131" spans="2:2">
      <c r="B1131" s="1">
        <v>43932</v>
      </c>
    </row>
    <row r="1132" spans="2:2">
      <c r="B1132" s="1">
        <v>43931</v>
      </c>
    </row>
    <row r="1133" spans="2:2">
      <c r="B1133" s="1">
        <v>43930</v>
      </c>
    </row>
    <row r="1134" spans="2:2">
      <c r="B1134" s="1">
        <v>43929</v>
      </c>
    </row>
    <row r="1135" spans="2:2">
      <c r="B1135" s="1">
        <v>43928</v>
      </c>
    </row>
    <row r="1136" spans="2:2">
      <c r="B1136" s="1">
        <v>43927</v>
      </c>
    </row>
    <row r="1137" spans="2:2">
      <c r="B1137" s="1">
        <v>43926</v>
      </c>
    </row>
    <row r="1138" spans="2:2">
      <c r="B1138" s="1">
        <v>43925</v>
      </c>
    </row>
    <row r="1139" spans="2:2">
      <c r="B1139" s="1">
        <v>43924</v>
      </c>
    </row>
    <row r="1140" spans="2:2">
      <c r="B1140" s="1">
        <v>43923</v>
      </c>
    </row>
    <row r="1141" spans="2:2">
      <c r="B1141" s="1">
        <v>43922</v>
      </c>
    </row>
    <row r="1142" spans="2:2">
      <c r="B1142" s="1">
        <v>43921</v>
      </c>
    </row>
    <row r="1143" spans="2:2">
      <c r="B1143" s="1">
        <v>43920</v>
      </c>
    </row>
    <row r="1144" spans="2:2">
      <c r="B1144" s="1">
        <v>43919</v>
      </c>
    </row>
    <row r="1145" spans="2:2">
      <c r="B1145" s="1">
        <v>43918</v>
      </c>
    </row>
    <row r="1146" spans="2:2">
      <c r="B1146" s="1">
        <v>43917</v>
      </c>
    </row>
    <row r="1147" spans="2:2">
      <c r="B1147" s="1">
        <v>43916</v>
      </c>
    </row>
    <row r="1148" spans="2:2">
      <c r="B1148" s="1">
        <v>43915</v>
      </c>
    </row>
    <row r="1149" spans="2:2">
      <c r="B1149" s="1">
        <v>43914</v>
      </c>
    </row>
    <row r="1150" spans="2:2">
      <c r="B1150" s="1">
        <v>43913</v>
      </c>
    </row>
    <row r="1151" spans="2:2">
      <c r="B1151" s="1">
        <v>43912</v>
      </c>
    </row>
    <row r="1152" spans="2:2">
      <c r="B1152" s="1">
        <v>43911</v>
      </c>
    </row>
    <row r="1153" spans="2:2">
      <c r="B1153" s="1">
        <v>43910</v>
      </c>
    </row>
    <row r="1154" spans="2:2">
      <c r="B1154" s="1">
        <v>43909</v>
      </c>
    </row>
    <row r="1155" spans="2:2">
      <c r="B1155" s="1">
        <v>43908</v>
      </c>
    </row>
    <row r="1156" spans="2:2">
      <c r="B1156" s="1">
        <v>43907</v>
      </c>
    </row>
    <row r="1157" spans="2:2">
      <c r="B1157" s="1">
        <v>43906</v>
      </c>
    </row>
    <row r="1158" spans="2:2">
      <c r="B1158" s="1">
        <v>43905</v>
      </c>
    </row>
    <row r="1159" spans="2:2">
      <c r="B1159" s="1">
        <v>43904</v>
      </c>
    </row>
    <row r="1160" spans="2:2">
      <c r="B1160" s="1">
        <v>43903</v>
      </c>
    </row>
    <row r="1161" spans="2:2">
      <c r="B1161" s="1">
        <v>43902</v>
      </c>
    </row>
    <row r="1162" spans="2:2">
      <c r="B1162" s="1">
        <v>43901</v>
      </c>
    </row>
    <row r="1163" spans="2:2">
      <c r="B1163" s="1">
        <v>43900</v>
      </c>
    </row>
    <row r="1164" spans="2:2">
      <c r="B1164" s="1">
        <v>43899</v>
      </c>
    </row>
    <row r="1165" spans="2:2">
      <c r="B1165" s="1">
        <v>43898</v>
      </c>
    </row>
    <row r="1166" spans="2:2">
      <c r="B1166" s="1">
        <v>43897</v>
      </c>
    </row>
    <row r="1167" spans="2:2">
      <c r="B1167" s="1">
        <v>43896</v>
      </c>
    </row>
    <row r="1168" spans="2:2">
      <c r="B1168" s="1">
        <v>43895</v>
      </c>
    </row>
    <row r="1169" spans="2:2">
      <c r="B1169" s="1">
        <v>43894</v>
      </c>
    </row>
    <row r="1170" spans="2:2">
      <c r="B1170" s="1">
        <v>43893</v>
      </c>
    </row>
    <row r="1171" spans="2:2">
      <c r="B1171" s="1">
        <v>43892</v>
      </c>
    </row>
    <row r="1172" spans="2:2">
      <c r="B1172" s="1">
        <v>43891</v>
      </c>
    </row>
    <row r="1173" spans="2:2">
      <c r="B1173" s="1">
        <v>43890</v>
      </c>
    </row>
    <row r="1174" spans="2:2">
      <c r="B1174" s="1">
        <v>43889</v>
      </c>
    </row>
    <row r="1175" spans="2:2">
      <c r="B1175" s="1">
        <v>43888</v>
      </c>
    </row>
    <row r="1176" spans="2:2">
      <c r="B1176" s="1">
        <v>43887</v>
      </c>
    </row>
    <row r="1177" spans="2:2">
      <c r="B1177" s="1">
        <v>43886</v>
      </c>
    </row>
    <row r="1178" spans="2:2">
      <c r="B1178" s="1">
        <v>43885</v>
      </c>
    </row>
    <row r="1179" spans="2:2">
      <c r="B1179" s="1">
        <v>43884</v>
      </c>
    </row>
    <row r="1180" spans="2:2">
      <c r="B1180" s="1">
        <v>43883</v>
      </c>
    </row>
    <row r="1181" spans="2:2">
      <c r="B1181" s="1">
        <v>43882</v>
      </c>
    </row>
    <row r="1182" spans="2:2">
      <c r="B1182" s="1">
        <v>43881</v>
      </c>
    </row>
    <row r="1183" spans="2:2">
      <c r="B1183" s="1">
        <v>43880</v>
      </c>
    </row>
    <row r="1184" spans="2:2">
      <c r="B1184" s="1">
        <v>43879</v>
      </c>
    </row>
    <row r="1185" spans="2:2">
      <c r="B1185" s="1">
        <v>43878</v>
      </c>
    </row>
    <row r="1186" spans="2:2">
      <c r="B1186" s="1">
        <v>43877</v>
      </c>
    </row>
    <row r="1187" spans="2:2">
      <c r="B1187" s="1">
        <v>43876</v>
      </c>
    </row>
    <row r="1188" spans="2:2">
      <c r="B1188" s="1">
        <v>43875</v>
      </c>
    </row>
    <row r="1189" spans="2:2">
      <c r="B1189" s="1">
        <v>43874</v>
      </c>
    </row>
    <row r="1190" spans="2:2">
      <c r="B1190" s="1">
        <v>43972</v>
      </c>
    </row>
    <row r="1191" spans="2:2">
      <c r="B1191" s="1">
        <v>43971</v>
      </c>
    </row>
    <row r="1192" spans="2:2">
      <c r="B1192" s="1">
        <v>43970</v>
      </c>
    </row>
    <row r="1193" spans="2:2">
      <c r="B1193" s="1">
        <v>43969</v>
      </c>
    </row>
    <row r="1194" spans="2:2">
      <c r="B1194" s="1">
        <v>43968</v>
      </c>
    </row>
    <row r="1195" spans="2:2">
      <c r="B1195" s="1">
        <v>43967</v>
      </c>
    </row>
    <row r="1196" spans="2:2">
      <c r="B1196" s="1">
        <v>43966</v>
      </c>
    </row>
    <row r="1197" spans="2:2">
      <c r="B1197" s="1">
        <v>43965</v>
      </c>
    </row>
    <row r="1198" spans="2:2">
      <c r="B1198" s="1">
        <v>43964</v>
      </c>
    </row>
    <row r="1199" spans="2:2">
      <c r="B1199" s="1">
        <v>43963</v>
      </c>
    </row>
    <row r="1200" spans="2:2">
      <c r="B1200" s="1">
        <v>43962</v>
      </c>
    </row>
    <row r="1201" spans="2:2">
      <c r="B1201" s="1">
        <v>43961</v>
      </c>
    </row>
    <row r="1202" spans="2:2">
      <c r="B1202" s="1">
        <v>43960</v>
      </c>
    </row>
    <row r="1203" spans="2:2">
      <c r="B1203" s="1">
        <v>43959</v>
      </c>
    </row>
    <row r="1204" spans="2:2">
      <c r="B1204" s="1">
        <v>43958</v>
      </c>
    </row>
    <row r="1205" spans="2:2">
      <c r="B1205" s="1">
        <v>43957</v>
      </c>
    </row>
    <row r="1206" spans="2:2">
      <c r="B1206" s="1">
        <v>43956</v>
      </c>
    </row>
    <row r="1207" spans="2:2">
      <c r="B1207" s="1">
        <v>43955</v>
      </c>
    </row>
    <row r="1208" spans="2:2">
      <c r="B1208" s="1">
        <v>43954</v>
      </c>
    </row>
    <row r="1209" spans="2:2">
      <c r="B1209" s="1">
        <v>43953</v>
      </c>
    </row>
    <row r="1210" spans="2:2">
      <c r="B1210" s="1">
        <v>43952</v>
      </c>
    </row>
    <row r="1211" spans="2:2">
      <c r="B1211" s="1">
        <v>43951</v>
      </c>
    </row>
    <row r="1212" spans="2:2">
      <c r="B1212" s="1">
        <v>43950</v>
      </c>
    </row>
    <row r="1213" spans="2:2">
      <c r="B1213" s="1">
        <v>43949</v>
      </c>
    </row>
    <row r="1214" spans="2:2">
      <c r="B1214" s="1">
        <v>43948</v>
      </c>
    </row>
    <row r="1215" spans="2:2">
      <c r="B1215" s="1">
        <v>43947</v>
      </c>
    </row>
    <row r="1216" spans="2:2">
      <c r="B1216" s="1">
        <v>43946</v>
      </c>
    </row>
    <row r="1217" spans="2:2">
      <c r="B1217" s="1">
        <v>43945</v>
      </c>
    </row>
    <row r="1218" spans="2:2">
      <c r="B1218" s="1">
        <v>43944</v>
      </c>
    </row>
    <row r="1219" spans="2:2">
      <c r="B1219" s="1">
        <v>43943</v>
      </c>
    </row>
    <row r="1220" spans="2:2">
      <c r="B1220" s="1">
        <v>43942</v>
      </c>
    </row>
    <row r="1221" spans="2:2">
      <c r="B1221" s="1">
        <v>43941</v>
      </c>
    </row>
    <row r="1222" spans="2:2">
      <c r="B1222" s="1">
        <v>43940</v>
      </c>
    </row>
    <row r="1223" spans="2:2">
      <c r="B1223" s="1">
        <v>43939</v>
      </c>
    </row>
    <row r="1224" spans="2:2">
      <c r="B1224" s="1">
        <v>43938</v>
      </c>
    </row>
    <row r="1225" spans="2:2">
      <c r="B1225" s="1">
        <v>43937</v>
      </c>
    </row>
    <row r="1226" spans="2:2">
      <c r="B1226" s="1">
        <v>43936</v>
      </c>
    </row>
    <row r="1227" spans="2:2">
      <c r="B1227" s="1">
        <v>43935</v>
      </c>
    </row>
    <row r="1228" spans="2:2">
      <c r="B1228" s="1">
        <v>43934</v>
      </c>
    </row>
    <row r="1229" spans="2:2">
      <c r="B1229" s="1">
        <v>43933</v>
      </c>
    </row>
    <row r="1230" spans="2:2">
      <c r="B1230" s="1">
        <v>43932</v>
      </c>
    </row>
    <row r="1231" spans="2:2">
      <c r="B1231" s="1">
        <v>43931</v>
      </c>
    </row>
    <row r="1232" spans="2:2">
      <c r="B1232" s="1">
        <v>43930</v>
      </c>
    </row>
    <row r="1233" spans="2:2">
      <c r="B1233" s="1">
        <v>43929</v>
      </c>
    </row>
    <row r="1234" spans="2:2">
      <c r="B1234" s="1">
        <v>43928</v>
      </c>
    </row>
    <row r="1235" spans="2:2">
      <c r="B1235" s="1">
        <v>43927</v>
      </c>
    </row>
    <row r="1236" spans="2:2">
      <c r="B1236" s="1">
        <v>43926</v>
      </c>
    </row>
    <row r="1237" spans="2:2">
      <c r="B1237" s="1">
        <v>43925</v>
      </c>
    </row>
    <row r="1238" spans="2:2">
      <c r="B1238" s="1">
        <v>43924</v>
      </c>
    </row>
    <row r="1239" spans="2:2">
      <c r="B1239" s="1">
        <v>43923</v>
      </c>
    </row>
    <row r="1240" spans="2:2">
      <c r="B1240" s="1">
        <v>43922</v>
      </c>
    </row>
    <row r="1241" spans="2:2">
      <c r="B1241" s="1">
        <v>43921</v>
      </c>
    </row>
    <row r="1242" spans="2:2">
      <c r="B1242" s="1">
        <v>43920</v>
      </c>
    </row>
    <row r="1243" spans="2:2">
      <c r="B1243" s="1">
        <v>43919</v>
      </c>
    </row>
    <row r="1244" spans="2:2">
      <c r="B1244" s="1">
        <v>43918</v>
      </c>
    </row>
    <row r="1245" spans="2:2">
      <c r="B1245" s="1">
        <v>43917</v>
      </c>
    </row>
    <row r="1246" spans="2:2">
      <c r="B1246" s="1">
        <v>43916</v>
      </c>
    </row>
    <row r="1247" spans="2:2">
      <c r="B1247" s="1">
        <v>43915</v>
      </c>
    </row>
    <row r="1248" spans="2:2">
      <c r="B1248" s="1">
        <v>43914</v>
      </c>
    </row>
    <row r="1249" spans="2:2">
      <c r="B1249" s="1">
        <v>43913</v>
      </c>
    </row>
    <row r="1250" spans="2:2">
      <c r="B1250" s="1">
        <v>43912</v>
      </c>
    </row>
    <row r="1251" spans="2:2">
      <c r="B1251" s="1">
        <v>43911</v>
      </c>
    </row>
    <row r="1252" spans="2:2">
      <c r="B1252" s="1">
        <v>43910</v>
      </c>
    </row>
    <row r="1253" spans="2:2">
      <c r="B1253" s="1">
        <v>43909</v>
      </c>
    </row>
    <row r="1254" spans="2:2">
      <c r="B1254" s="1">
        <v>43908</v>
      </c>
    </row>
    <row r="1255" spans="2:2">
      <c r="B1255" s="1">
        <v>43907</v>
      </c>
    </row>
    <row r="1256" spans="2:2">
      <c r="B1256" s="1">
        <v>43906</v>
      </c>
    </row>
    <row r="1257" spans="2:2">
      <c r="B1257" s="1">
        <v>43905</v>
      </c>
    </row>
    <row r="1258" spans="2:2">
      <c r="B1258" s="1">
        <v>43904</v>
      </c>
    </row>
    <row r="1259" spans="2:2">
      <c r="B1259" s="1">
        <v>43903</v>
      </c>
    </row>
    <row r="1260" spans="2:2">
      <c r="B1260" s="1">
        <v>43902</v>
      </c>
    </row>
    <row r="1261" spans="2:2">
      <c r="B1261" s="1">
        <v>43901</v>
      </c>
    </row>
    <row r="1262" spans="2:2">
      <c r="B1262" s="1">
        <v>43900</v>
      </c>
    </row>
    <row r="1263" spans="2:2">
      <c r="B1263" s="1">
        <v>43899</v>
      </c>
    </row>
    <row r="1264" spans="2:2">
      <c r="B1264" s="1">
        <v>43898</v>
      </c>
    </row>
    <row r="1265" spans="2:2">
      <c r="B1265" s="1">
        <v>43897</v>
      </c>
    </row>
    <row r="1266" spans="2:2">
      <c r="B1266" s="1">
        <v>43896</v>
      </c>
    </row>
    <row r="1267" spans="2:2">
      <c r="B1267" s="1">
        <v>43895</v>
      </c>
    </row>
    <row r="1268" spans="2:2">
      <c r="B1268" s="1">
        <v>43894</v>
      </c>
    </row>
    <row r="1269" spans="2:2">
      <c r="B1269" s="1">
        <v>43893</v>
      </c>
    </row>
    <row r="1270" spans="2:2">
      <c r="B1270" s="1">
        <v>43892</v>
      </c>
    </row>
    <row r="1271" spans="2:2">
      <c r="B1271" s="1">
        <v>43891</v>
      </c>
    </row>
    <row r="1272" spans="2:2">
      <c r="B1272" s="1">
        <v>43890</v>
      </c>
    </row>
    <row r="1273" spans="2:2">
      <c r="B1273" s="1">
        <v>43889</v>
      </c>
    </row>
    <row r="1274" spans="2:2">
      <c r="B1274" s="1">
        <v>43888</v>
      </c>
    </row>
    <row r="1275" spans="2:2">
      <c r="B1275" s="1">
        <v>43887</v>
      </c>
    </row>
    <row r="1276" spans="2:2">
      <c r="B1276" s="1">
        <v>43886</v>
      </c>
    </row>
    <row r="1277" spans="2:2">
      <c r="B1277" s="1">
        <v>43885</v>
      </c>
    </row>
    <row r="1278" spans="2:2">
      <c r="B1278" s="1">
        <v>43884</v>
      </c>
    </row>
    <row r="1279" spans="2:2">
      <c r="B1279" s="1">
        <v>43883</v>
      </c>
    </row>
    <row r="1280" spans="2:2">
      <c r="B1280" s="1">
        <v>43882</v>
      </c>
    </row>
    <row r="1281" spans="2:2">
      <c r="B1281" s="1">
        <v>43881</v>
      </c>
    </row>
    <row r="1282" spans="2:2">
      <c r="B1282" s="1">
        <v>43880</v>
      </c>
    </row>
    <row r="1283" spans="2:2">
      <c r="B1283" s="1">
        <v>43879</v>
      </c>
    </row>
    <row r="1284" spans="2:2">
      <c r="B1284" s="1">
        <v>43878</v>
      </c>
    </row>
    <row r="1285" spans="2:2">
      <c r="B1285" s="1">
        <v>43877</v>
      </c>
    </row>
    <row r="1286" spans="2:2">
      <c r="B1286" s="1">
        <v>43876</v>
      </c>
    </row>
    <row r="1287" spans="2:2">
      <c r="B1287" s="1">
        <v>43875</v>
      </c>
    </row>
    <row r="1288" spans="2:2">
      <c r="B1288" s="1">
        <v>43874</v>
      </c>
    </row>
    <row r="1289" spans="2:2">
      <c r="B1289" s="1">
        <v>43972</v>
      </c>
    </row>
    <row r="1290" spans="2:2">
      <c r="B1290" s="1">
        <v>43971</v>
      </c>
    </row>
    <row r="1291" spans="2:2">
      <c r="B1291" s="1">
        <v>43970</v>
      </c>
    </row>
    <row r="1292" spans="2:2">
      <c r="B1292" s="1">
        <v>43969</v>
      </c>
    </row>
    <row r="1293" spans="2:2">
      <c r="B1293" s="1">
        <v>43968</v>
      </c>
    </row>
    <row r="1294" spans="2:2">
      <c r="B1294" s="1">
        <v>43967</v>
      </c>
    </row>
    <row r="1295" spans="2:2">
      <c r="B1295" s="1">
        <v>43966</v>
      </c>
    </row>
    <row r="1296" spans="2:2">
      <c r="B1296" s="1">
        <v>43965</v>
      </c>
    </row>
    <row r="1297" spans="2:2">
      <c r="B1297" s="1">
        <v>43964</v>
      </c>
    </row>
    <row r="1298" spans="2:2">
      <c r="B1298" s="1">
        <v>43963</v>
      </c>
    </row>
    <row r="1299" spans="2:2">
      <c r="B1299" s="1">
        <v>43962</v>
      </c>
    </row>
    <row r="1300" spans="2:2">
      <c r="B1300" s="1">
        <v>43961</v>
      </c>
    </row>
    <row r="1301" spans="2:2">
      <c r="B1301" s="1">
        <v>43960</v>
      </c>
    </row>
    <row r="1302" spans="2:2">
      <c r="B1302" s="1">
        <v>43959</v>
      </c>
    </row>
    <row r="1303" spans="2:2">
      <c r="B1303" s="1">
        <v>43958</v>
      </c>
    </row>
    <row r="1304" spans="2:2">
      <c r="B1304" s="1">
        <v>43957</v>
      </c>
    </row>
    <row r="1305" spans="2:2">
      <c r="B1305" s="1">
        <v>43956</v>
      </c>
    </row>
    <row r="1306" spans="2:2">
      <c r="B1306" s="1">
        <v>43955</v>
      </c>
    </row>
    <row r="1307" spans="2:2">
      <c r="B1307" s="1">
        <v>43954</v>
      </c>
    </row>
    <row r="1308" spans="2:2">
      <c r="B1308" s="1">
        <v>43953</v>
      </c>
    </row>
    <row r="1309" spans="2:2">
      <c r="B1309" s="1">
        <v>43952</v>
      </c>
    </row>
    <row r="1310" spans="2:2">
      <c r="B1310" s="1">
        <v>43951</v>
      </c>
    </row>
    <row r="1311" spans="2:2">
      <c r="B1311" s="1">
        <v>43950</v>
      </c>
    </row>
    <row r="1312" spans="2:2">
      <c r="B1312" s="1">
        <v>43949</v>
      </c>
    </row>
    <row r="1313" spans="2:2">
      <c r="B1313" s="1">
        <v>43948</v>
      </c>
    </row>
    <row r="1314" spans="2:2">
      <c r="B1314" s="1">
        <v>43947</v>
      </c>
    </row>
    <row r="1315" spans="2:2">
      <c r="B1315" s="1">
        <v>43946</v>
      </c>
    </row>
    <row r="1316" spans="2:2">
      <c r="B1316" s="1">
        <v>43945</v>
      </c>
    </row>
    <row r="1317" spans="2:2">
      <c r="B1317" s="1">
        <v>43944</v>
      </c>
    </row>
    <row r="1318" spans="2:2">
      <c r="B1318" s="1">
        <v>43943</v>
      </c>
    </row>
    <row r="1319" spans="2:2">
      <c r="B1319" s="1">
        <v>43942</v>
      </c>
    </row>
    <row r="1320" spans="2:2">
      <c r="B1320" s="1">
        <v>43941</v>
      </c>
    </row>
    <row r="1321" spans="2:2">
      <c r="B1321" s="1">
        <v>43940</v>
      </c>
    </row>
    <row r="1322" spans="2:2">
      <c r="B1322" s="1">
        <v>43939</v>
      </c>
    </row>
    <row r="1323" spans="2:2">
      <c r="B1323" s="1">
        <v>43938</v>
      </c>
    </row>
    <row r="1324" spans="2:2">
      <c r="B1324" s="1">
        <v>43937</v>
      </c>
    </row>
    <row r="1325" spans="2:2">
      <c r="B1325" s="1">
        <v>43936</v>
      </c>
    </row>
    <row r="1326" spans="2:2">
      <c r="B1326" s="1">
        <v>43935</v>
      </c>
    </row>
    <row r="1327" spans="2:2">
      <c r="B1327" s="1">
        <v>43934</v>
      </c>
    </row>
    <row r="1328" spans="2:2">
      <c r="B1328" s="1">
        <v>43933</v>
      </c>
    </row>
    <row r="1329" spans="2:2">
      <c r="B1329" s="1">
        <v>43932</v>
      </c>
    </row>
    <row r="1330" spans="2:2">
      <c r="B1330" s="1">
        <v>43931</v>
      </c>
    </row>
    <row r="1331" spans="2:2">
      <c r="B1331" s="1">
        <v>43930</v>
      </c>
    </row>
    <row r="1332" spans="2:2">
      <c r="B1332" s="1">
        <v>43929</v>
      </c>
    </row>
    <row r="1333" spans="2:2">
      <c r="B1333" s="1">
        <v>43928</v>
      </c>
    </row>
    <row r="1334" spans="2:2">
      <c r="B1334" s="1">
        <v>43927</v>
      </c>
    </row>
    <row r="1335" spans="2:2">
      <c r="B1335" s="1">
        <v>43926</v>
      </c>
    </row>
    <row r="1336" spans="2:2">
      <c r="B1336" s="1">
        <v>43925</v>
      </c>
    </row>
    <row r="1337" spans="2:2">
      <c r="B1337" s="1">
        <v>43924</v>
      </c>
    </row>
    <row r="1338" spans="2:2">
      <c r="B1338" s="1">
        <v>43923</v>
      </c>
    </row>
    <row r="1339" spans="2:2">
      <c r="B1339" s="1">
        <v>43922</v>
      </c>
    </row>
    <row r="1340" spans="2:2">
      <c r="B1340" s="1">
        <v>43921</v>
      </c>
    </row>
    <row r="1341" spans="2:2">
      <c r="B1341" s="1">
        <v>43920</v>
      </c>
    </row>
    <row r="1342" spans="2:2">
      <c r="B1342" s="1">
        <v>43919</v>
      </c>
    </row>
    <row r="1343" spans="2:2">
      <c r="B1343" s="1">
        <v>43918</v>
      </c>
    </row>
    <row r="1344" spans="2:2">
      <c r="B1344" s="1">
        <v>43917</v>
      </c>
    </row>
    <row r="1345" spans="2:2">
      <c r="B1345" s="1">
        <v>43916</v>
      </c>
    </row>
    <row r="1346" spans="2:2">
      <c r="B1346" s="1">
        <v>43915</v>
      </c>
    </row>
    <row r="1347" spans="2:2">
      <c r="B1347" s="1">
        <v>43914</v>
      </c>
    </row>
    <row r="1348" spans="2:2">
      <c r="B1348" s="1">
        <v>43913</v>
      </c>
    </row>
    <row r="1349" spans="2:2">
      <c r="B1349" s="1">
        <v>43912</v>
      </c>
    </row>
    <row r="1350" spans="2:2">
      <c r="B1350" s="1">
        <v>43911</v>
      </c>
    </row>
    <row r="1351" spans="2:2">
      <c r="B1351" s="1">
        <v>43910</v>
      </c>
    </row>
    <row r="1352" spans="2:2">
      <c r="B1352" s="1">
        <v>43909</v>
      </c>
    </row>
    <row r="1353" spans="2:2">
      <c r="B1353" s="1">
        <v>43908</v>
      </c>
    </row>
    <row r="1354" spans="2:2">
      <c r="B1354" s="1">
        <v>43907</v>
      </c>
    </row>
    <row r="1355" spans="2:2">
      <c r="B1355" s="1">
        <v>43906</v>
      </c>
    </row>
    <row r="1356" spans="2:2">
      <c r="B1356" s="1">
        <v>43905</v>
      </c>
    </row>
    <row r="1357" spans="2:2">
      <c r="B1357" s="1">
        <v>43904</v>
      </c>
    </row>
    <row r="1358" spans="2:2">
      <c r="B1358" s="1">
        <v>43903</v>
      </c>
    </row>
    <row r="1359" spans="2:2">
      <c r="B1359" s="1">
        <v>43902</v>
      </c>
    </row>
    <row r="1360" spans="2:2">
      <c r="B1360" s="1">
        <v>43901</v>
      </c>
    </row>
    <row r="1361" spans="2:2">
      <c r="B1361" s="1">
        <v>43900</v>
      </c>
    </row>
    <row r="1362" spans="2:2">
      <c r="B1362" s="1">
        <v>43899</v>
      </c>
    </row>
    <row r="1363" spans="2:2">
      <c r="B1363" s="1">
        <v>43898</v>
      </c>
    </row>
    <row r="1364" spans="2:2">
      <c r="B1364" s="1">
        <v>43897</v>
      </c>
    </row>
    <row r="1365" spans="2:2">
      <c r="B1365" s="1">
        <v>43896</v>
      </c>
    </row>
    <row r="1366" spans="2:2">
      <c r="B1366" s="1">
        <v>43895</v>
      </c>
    </row>
    <row r="1367" spans="2:2">
      <c r="B1367" s="1">
        <v>43894</v>
      </c>
    </row>
    <row r="1368" spans="2:2">
      <c r="B1368" s="1">
        <v>43893</v>
      </c>
    </row>
    <row r="1369" spans="2:2">
      <c r="B1369" s="1">
        <v>43892</v>
      </c>
    </row>
    <row r="1370" spans="2:2">
      <c r="B1370" s="1">
        <v>43891</v>
      </c>
    </row>
    <row r="1371" spans="2:2">
      <c r="B1371" s="1">
        <v>43890</v>
      </c>
    </row>
    <row r="1372" spans="2:2">
      <c r="B1372" s="1">
        <v>43889</v>
      </c>
    </row>
    <row r="1373" spans="2:2">
      <c r="B1373" s="1">
        <v>43888</v>
      </c>
    </row>
    <row r="1374" spans="2:2">
      <c r="B1374" s="1">
        <v>43887</v>
      </c>
    </row>
    <row r="1375" spans="2:2">
      <c r="B1375" s="1">
        <v>43886</v>
      </c>
    </row>
    <row r="1376" spans="2:2">
      <c r="B1376" s="1">
        <v>43885</v>
      </c>
    </row>
    <row r="1377" spans="2:2">
      <c r="B1377" s="1">
        <v>43884</v>
      </c>
    </row>
    <row r="1378" spans="2:2">
      <c r="B1378" s="1">
        <v>43883</v>
      </c>
    </row>
    <row r="1379" spans="2:2">
      <c r="B1379" s="1">
        <v>43882</v>
      </c>
    </row>
    <row r="1380" spans="2:2">
      <c r="B1380" s="1">
        <v>43881</v>
      </c>
    </row>
    <row r="1381" spans="2:2">
      <c r="B1381" s="1">
        <v>43880</v>
      </c>
    </row>
    <row r="1382" spans="2:2">
      <c r="B1382" s="1">
        <v>43879</v>
      </c>
    </row>
    <row r="1383" spans="2:2">
      <c r="B1383" s="1">
        <v>43878</v>
      </c>
    </row>
    <row r="1384" spans="2:2">
      <c r="B1384" s="1">
        <v>43877</v>
      </c>
    </row>
    <row r="1385" spans="2:2">
      <c r="B1385" s="1">
        <v>43876</v>
      </c>
    </row>
    <row r="1386" spans="2:2">
      <c r="B1386" s="1">
        <v>43875</v>
      </c>
    </row>
    <row r="1387" spans="2:2">
      <c r="B1387" s="1">
        <v>43874</v>
      </c>
    </row>
    <row r="1388" spans="2:2">
      <c r="B1388" s="1">
        <v>43972</v>
      </c>
    </row>
    <row r="1389" spans="2:2">
      <c r="B1389" s="1">
        <v>43971</v>
      </c>
    </row>
    <row r="1390" spans="2:2">
      <c r="B1390" s="1">
        <v>43970</v>
      </c>
    </row>
    <row r="1391" spans="2:2">
      <c r="B1391" s="1">
        <v>43969</v>
      </c>
    </row>
    <row r="1392" spans="2:2">
      <c r="B1392" s="1">
        <v>43968</v>
      </c>
    </row>
    <row r="1393" spans="2:2">
      <c r="B1393" s="1">
        <v>43967</v>
      </c>
    </row>
    <row r="1394" spans="2:2">
      <c r="B1394" s="1">
        <v>43966</v>
      </c>
    </row>
    <row r="1395" spans="2:2">
      <c r="B1395" s="1">
        <v>43965</v>
      </c>
    </row>
    <row r="1396" spans="2:2">
      <c r="B1396" s="1">
        <v>43964</v>
      </c>
    </row>
    <row r="1397" spans="2:2">
      <c r="B1397" s="1">
        <v>43963</v>
      </c>
    </row>
    <row r="1398" spans="2:2">
      <c r="B1398" s="1">
        <v>43962</v>
      </c>
    </row>
    <row r="1399" spans="2:2">
      <c r="B1399" s="1">
        <v>43961</v>
      </c>
    </row>
    <row r="1400" spans="2:2">
      <c r="B1400" s="1">
        <v>43960</v>
      </c>
    </row>
    <row r="1401" spans="2:2">
      <c r="B1401" s="1">
        <v>43959</v>
      </c>
    </row>
    <row r="1402" spans="2:2">
      <c r="B1402" s="1">
        <v>43958</v>
      </c>
    </row>
    <row r="1403" spans="2:2">
      <c r="B1403" s="1">
        <v>43957</v>
      </c>
    </row>
    <row r="1404" spans="2:2">
      <c r="B1404" s="1">
        <v>43956</v>
      </c>
    </row>
    <row r="1405" spans="2:2">
      <c r="B1405" s="1">
        <v>43955</v>
      </c>
    </row>
    <row r="1406" spans="2:2">
      <c r="B1406" s="1">
        <v>43954</v>
      </c>
    </row>
    <row r="1407" spans="2:2">
      <c r="B1407" s="1">
        <v>43953</v>
      </c>
    </row>
    <row r="1408" spans="2:2">
      <c r="B1408" s="1">
        <v>43952</v>
      </c>
    </row>
    <row r="1409" spans="2:2">
      <c r="B1409" s="1">
        <v>43951</v>
      </c>
    </row>
    <row r="1410" spans="2:2">
      <c r="B1410" s="1">
        <v>43950</v>
      </c>
    </row>
    <row r="1411" spans="2:2">
      <c r="B1411" s="1">
        <v>43949</v>
      </c>
    </row>
    <row r="1412" spans="2:2">
      <c r="B1412" s="1">
        <v>43948</v>
      </c>
    </row>
    <row r="1413" spans="2:2">
      <c r="B1413" s="1">
        <v>43947</v>
      </c>
    </row>
    <row r="1414" spans="2:2">
      <c r="B1414" s="1">
        <v>43946</v>
      </c>
    </row>
    <row r="1415" spans="2:2">
      <c r="B1415" s="1">
        <v>43945</v>
      </c>
    </row>
    <row r="1416" spans="2:2">
      <c r="B1416" s="1">
        <v>43944</v>
      </c>
    </row>
    <row r="1417" spans="2:2">
      <c r="B1417" s="1">
        <v>43943</v>
      </c>
    </row>
    <row r="1418" spans="2:2">
      <c r="B1418" s="1">
        <v>43942</v>
      </c>
    </row>
    <row r="1419" spans="2:2">
      <c r="B1419" s="1">
        <v>43941</v>
      </c>
    </row>
    <row r="1420" spans="2:2">
      <c r="B1420" s="1">
        <v>43940</v>
      </c>
    </row>
    <row r="1421" spans="2:2">
      <c r="B1421" s="1">
        <v>43939</v>
      </c>
    </row>
    <row r="1422" spans="2:2">
      <c r="B1422" s="1">
        <v>43938</v>
      </c>
    </row>
    <row r="1423" spans="2:2">
      <c r="B1423" s="1">
        <v>43937</v>
      </c>
    </row>
    <row r="1424" spans="2:2">
      <c r="B1424" s="1">
        <v>43936</v>
      </c>
    </row>
    <row r="1425" spans="2:2">
      <c r="B1425" s="1">
        <v>43935</v>
      </c>
    </row>
    <row r="1426" spans="2:2">
      <c r="B1426" s="1">
        <v>43934</v>
      </c>
    </row>
    <row r="1427" spans="2:2">
      <c r="B1427" s="1">
        <v>43933</v>
      </c>
    </row>
    <row r="1428" spans="2:2">
      <c r="B1428" s="1">
        <v>43932</v>
      </c>
    </row>
    <row r="1429" spans="2:2">
      <c r="B1429" s="1">
        <v>43931</v>
      </c>
    </row>
    <row r="1430" spans="2:2">
      <c r="B1430" s="1">
        <v>43930</v>
      </c>
    </row>
    <row r="1431" spans="2:2">
      <c r="B1431" s="1">
        <v>43929</v>
      </c>
    </row>
    <row r="1432" spans="2:2">
      <c r="B1432" s="1">
        <v>43928</v>
      </c>
    </row>
    <row r="1433" spans="2:2">
      <c r="B1433" s="1">
        <v>43927</v>
      </c>
    </row>
    <row r="1434" spans="2:2">
      <c r="B1434" s="1">
        <v>43926</v>
      </c>
    </row>
    <row r="1435" spans="2:2">
      <c r="B1435" s="1">
        <v>43925</v>
      </c>
    </row>
    <row r="1436" spans="2:2">
      <c r="B1436" s="1">
        <v>43924</v>
      </c>
    </row>
    <row r="1437" spans="2:2">
      <c r="B1437" s="1">
        <v>43923</v>
      </c>
    </row>
    <row r="1438" spans="2:2">
      <c r="B1438" s="1">
        <v>43922</v>
      </c>
    </row>
    <row r="1439" spans="2:2">
      <c r="B1439" s="1">
        <v>43921</v>
      </c>
    </row>
    <row r="1440" spans="2:2">
      <c r="B1440" s="1">
        <v>43920</v>
      </c>
    </row>
    <row r="1441" spans="2:2">
      <c r="B1441" s="1">
        <v>43919</v>
      </c>
    </row>
    <row r="1442" spans="2:2">
      <c r="B1442" s="1">
        <v>43918</v>
      </c>
    </row>
    <row r="1443" spans="2:2">
      <c r="B1443" s="1">
        <v>43917</v>
      </c>
    </row>
    <row r="1444" spans="2:2">
      <c r="B1444" s="1">
        <v>43916</v>
      </c>
    </row>
    <row r="1445" spans="2:2">
      <c r="B1445" s="1">
        <v>43915</v>
      </c>
    </row>
    <row r="1446" spans="2:2">
      <c r="B1446" s="1">
        <v>43914</v>
      </c>
    </row>
    <row r="1447" spans="2:2">
      <c r="B1447" s="1">
        <v>43913</v>
      </c>
    </row>
    <row r="1448" spans="2:2">
      <c r="B1448" s="1">
        <v>43912</v>
      </c>
    </row>
    <row r="1449" spans="2:2">
      <c r="B1449" s="1">
        <v>43911</v>
      </c>
    </row>
    <row r="1450" spans="2:2">
      <c r="B1450" s="1">
        <v>43910</v>
      </c>
    </row>
    <row r="1451" spans="2:2">
      <c r="B1451" s="1">
        <v>43909</v>
      </c>
    </row>
    <row r="1452" spans="2:2">
      <c r="B1452" s="1">
        <v>43908</v>
      </c>
    </row>
    <row r="1453" spans="2:2">
      <c r="B1453" s="1">
        <v>43907</v>
      </c>
    </row>
    <row r="1454" spans="2:2">
      <c r="B1454" s="1">
        <v>43906</v>
      </c>
    </row>
    <row r="1455" spans="2:2">
      <c r="B1455" s="1">
        <v>43905</v>
      </c>
    </row>
    <row r="1456" spans="2:2">
      <c r="B1456" s="1">
        <v>43904</v>
      </c>
    </row>
    <row r="1457" spans="2:2">
      <c r="B1457" s="1">
        <v>43903</v>
      </c>
    </row>
    <row r="1458" spans="2:2">
      <c r="B1458" s="1">
        <v>43902</v>
      </c>
    </row>
    <row r="1459" spans="2:2">
      <c r="B1459" s="1">
        <v>43901</v>
      </c>
    </row>
    <row r="1460" spans="2:2">
      <c r="B1460" s="1">
        <v>43900</v>
      </c>
    </row>
    <row r="1461" spans="2:2">
      <c r="B1461" s="1">
        <v>43899</v>
      </c>
    </row>
    <row r="1462" spans="2:2">
      <c r="B1462" s="1">
        <v>43898</v>
      </c>
    </row>
    <row r="1463" spans="2:2">
      <c r="B1463" s="1">
        <v>43897</v>
      </c>
    </row>
    <row r="1464" spans="2:2">
      <c r="B1464" s="1">
        <v>43896</v>
      </c>
    </row>
    <row r="1465" spans="2:2">
      <c r="B1465" s="1">
        <v>43895</v>
      </c>
    </row>
    <row r="1466" spans="2:2">
      <c r="B1466" s="1">
        <v>43894</v>
      </c>
    </row>
    <row r="1467" spans="2:2">
      <c r="B1467" s="1">
        <v>43893</v>
      </c>
    </row>
    <row r="1468" spans="2:2">
      <c r="B1468" s="1">
        <v>43892</v>
      </c>
    </row>
    <row r="1469" spans="2:2">
      <c r="B1469" s="1">
        <v>43891</v>
      </c>
    </row>
    <row r="1470" spans="2:2">
      <c r="B1470" s="1">
        <v>43890</v>
      </c>
    </row>
    <row r="1471" spans="2:2">
      <c r="B1471" s="1">
        <v>43889</v>
      </c>
    </row>
    <row r="1472" spans="2:2">
      <c r="B1472" s="1">
        <v>43888</v>
      </c>
    </row>
    <row r="1473" spans="2:2">
      <c r="B1473" s="1">
        <v>43887</v>
      </c>
    </row>
    <row r="1474" spans="2:2">
      <c r="B1474" s="1">
        <v>43886</v>
      </c>
    </row>
    <row r="1475" spans="2:2">
      <c r="B1475" s="1">
        <v>43885</v>
      </c>
    </row>
    <row r="1476" spans="2:2">
      <c r="B1476" s="1">
        <v>43884</v>
      </c>
    </row>
    <row r="1477" spans="2:2">
      <c r="B1477" s="1">
        <v>43883</v>
      </c>
    </row>
    <row r="1478" spans="2:2">
      <c r="B1478" s="1">
        <v>43882</v>
      </c>
    </row>
    <row r="1479" spans="2:2">
      <c r="B1479" s="1">
        <v>43881</v>
      </c>
    </row>
    <row r="1480" spans="2:2">
      <c r="B1480" s="1">
        <v>43880</v>
      </c>
    </row>
    <row r="1481" spans="2:2">
      <c r="B1481" s="1">
        <v>43879</v>
      </c>
    </row>
    <row r="1482" spans="2:2">
      <c r="B1482" s="1">
        <v>43878</v>
      </c>
    </row>
    <row r="1483" spans="2:2">
      <c r="B1483" s="1">
        <v>43877</v>
      </c>
    </row>
    <row r="1484" spans="2:2">
      <c r="B1484" s="1">
        <v>43876</v>
      </c>
    </row>
    <row r="1485" spans="2:2">
      <c r="B1485" s="1">
        <v>43875</v>
      </c>
    </row>
    <row r="1486" spans="2:2">
      <c r="B1486" s="1">
        <v>43874</v>
      </c>
    </row>
    <row r="1487" spans="2:2">
      <c r="B1487" s="1">
        <v>43972</v>
      </c>
    </row>
    <row r="1488" spans="2:2">
      <c r="B1488" s="1">
        <v>43971</v>
      </c>
    </row>
    <row r="1489" spans="2:2">
      <c r="B1489" s="1">
        <v>43970</v>
      </c>
    </row>
    <row r="1490" spans="2:2">
      <c r="B1490" s="1">
        <v>43969</v>
      </c>
    </row>
    <row r="1491" spans="2:2">
      <c r="B1491" s="1">
        <v>43968</v>
      </c>
    </row>
    <row r="1492" spans="2:2">
      <c r="B1492" s="1">
        <v>43967</v>
      </c>
    </row>
    <row r="1493" spans="2:2">
      <c r="B1493" s="1">
        <v>43966</v>
      </c>
    </row>
    <row r="1494" spans="2:2">
      <c r="B1494" s="1">
        <v>43965</v>
      </c>
    </row>
    <row r="1495" spans="2:2">
      <c r="B1495" s="1">
        <v>43964</v>
      </c>
    </row>
    <row r="1496" spans="2:2">
      <c r="B1496" s="1">
        <v>43963</v>
      </c>
    </row>
    <row r="1497" spans="2:2">
      <c r="B1497" s="1">
        <v>43962</v>
      </c>
    </row>
    <row r="1498" spans="2:2">
      <c r="B1498" s="1">
        <v>43961</v>
      </c>
    </row>
    <row r="1499" spans="2:2">
      <c r="B1499" s="1">
        <v>43960</v>
      </c>
    </row>
    <row r="1500" spans="2:2">
      <c r="B1500" s="1">
        <v>43959</v>
      </c>
    </row>
    <row r="1501" spans="2:2">
      <c r="B1501" s="1">
        <v>43958</v>
      </c>
    </row>
    <row r="1502" spans="2:2">
      <c r="B1502" s="1">
        <v>43957</v>
      </c>
    </row>
    <row r="1503" spans="2:2">
      <c r="B1503" s="1">
        <v>43956</v>
      </c>
    </row>
    <row r="1504" spans="2:2">
      <c r="B1504" s="1">
        <v>43955</v>
      </c>
    </row>
    <row r="1505" spans="2:2">
      <c r="B1505" s="1">
        <v>43954</v>
      </c>
    </row>
    <row r="1506" spans="2:2">
      <c r="B1506" s="1">
        <v>43953</v>
      </c>
    </row>
    <row r="1507" spans="2:2">
      <c r="B1507" s="1">
        <v>43952</v>
      </c>
    </row>
    <row r="1508" spans="2:2">
      <c r="B1508" s="1">
        <v>43951</v>
      </c>
    </row>
    <row r="1509" spans="2:2">
      <c r="B1509" s="1">
        <v>43950</v>
      </c>
    </row>
    <row r="1510" spans="2:2">
      <c r="B1510" s="1">
        <v>43949</v>
      </c>
    </row>
    <row r="1511" spans="2:2">
      <c r="B1511" s="1">
        <v>43948</v>
      </c>
    </row>
    <row r="1512" spans="2:2">
      <c r="B1512" s="1">
        <v>43947</v>
      </c>
    </row>
    <row r="1513" spans="2:2">
      <c r="B1513" s="1">
        <v>43946</v>
      </c>
    </row>
    <row r="1514" spans="2:2">
      <c r="B1514" s="1">
        <v>43945</v>
      </c>
    </row>
    <row r="1515" spans="2:2">
      <c r="B1515" s="1">
        <v>43944</v>
      </c>
    </row>
    <row r="1516" spans="2:2">
      <c r="B1516" s="1">
        <v>43943</v>
      </c>
    </row>
    <row r="1517" spans="2:2">
      <c r="B1517" s="1">
        <v>43942</v>
      </c>
    </row>
    <row r="1518" spans="2:2">
      <c r="B1518" s="1">
        <v>43941</v>
      </c>
    </row>
    <row r="1519" spans="2:2">
      <c r="B1519" s="1">
        <v>43940</v>
      </c>
    </row>
    <row r="1520" spans="2:2">
      <c r="B1520" s="1">
        <v>43939</v>
      </c>
    </row>
    <row r="1521" spans="2:2">
      <c r="B1521" s="1">
        <v>43938</v>
      </c>
    </row>
    <row r="1522" spans="2:2">
      <c r="B1522" s="1">
        <v>43937</v>
      </c>
    </row>
    <row r="1523" spans="2:2">
      <c r="B1523" s="1">
        <v>43936</v>
      </c>
    </row>
    <row r="1524" spans="2:2">
      <c r="B1524" s="1">
        <v>43935</v>
      </c>
    </row>
    <row r="1525" spans="2:2">
      <c r="B1525" s="1">
        <v>43934</v>
      </c>
    </row>
    <row r="1526" spans="2:2">
      <c r="B1526" s="1">
        <v>43933</v>
      </c>
    </row>
    <row r="1527" spans="2:2">
      <c r="B1527" s="1">
        <v>43932</v>
      </c>
    </row>
    <row r="1528" spans="2:2">
      <c r="B1528" s="1">
        <v>43931</v>
      </c>
    </row>
    <row r="1529" spans="2:2">
      <c r="B1529" s="1">
        <v>43930</v>
      </c>
    </row>
    <row r="1530" spans="2:2">
      <c r="B1530" s="1">
        <v>43929</v>
      </c>
    </row>
    <row r="1531" spans="2:2">
      <c r="B1531" s="1">
        <v>43928</v>
      </c>
    </row>
    <row r="1532" spans="2:2">
      <c r="B1532" s="1">
        <v>43927</v>
      </c>
    </row>
    <row r="1533" spans="2:2">
      <c r="B1533" s="1">
        <v>43926</v>
      </c>
    </row>
    <row r="1534" spans="2:2">
      <c r="B1534" s="1">
        <v>43925</v>
      </c>
    </row>
    <row r="1535" spans="2:2">
      <c r="B1535" s="1">
        <v>43924</v>
      </c>
    </row>
    <row r="1536" spans="2:2">
      <c r="B1536" s="1">
        <v>43923</v>
      </c>
    </row>
    <row r="1537" spans="2:2">
      <c r="B1537" s="1">
        <v>43922</v>
      </c>
    </row>
    <row r="1538" spans="2:2">
      <c r="B1538" s="1">
        <v>43921</v>
      </c>
    </row>
    <row r="1539" spans="2:2">
      <c r="B1539" s="1">
        <v>43920</v>
      </c>
    </row>
    <row r="1540" spans="2:2">
      <c r="B1540" s="1">
        <v>43919</v>
      </c>
    </row>
    <row r="1541" spans="2:2">
      <c r="B1541" s="1">
        <v>43918</v>
      </c>
    </row>
    <row r="1542" spans="2:2">
      <c r="B1542" s="1">
        <v>43917</v>
      </c>
    </row>
    <row r="1543" spans="2:2">
      <c r="B1543" s="1">
        <v>43916</v>
      </c>
    </row>
    <row r="1544" spans="2:2">
      <c r="B1544" s="1">
        <v>43915</v>
      </c>
    </row>
    <row r="1545" spans="2:2">
      <c r="B1545" s="1">
        <v>43914</v>
      </c>
    </row>
    <row r="1546" spans="2:2">
      <c r="B1546" s="1">
        <v>43913</v>
      </c>
    </row>
    <row r="1547" spans="2:2">
      <c r="B1547" s="1">
        <v>43912</v>
      </c>
    </row>
    <row r="1548" spans="2:2">
      <c r="B1548" s="1">
        <v>43911</v>
      </c>
    </row>
    <row r="1549" spans="2:2">
      <c r="B1549" s="1">
        <v>43910</v>
      </c>
    </row>
    <row r="1550" spans="2:2">
      <c r="B1550" s="1">
        <v>43909</v>
      </c>
    </row>
    <row r="1551" spans="2:2">
      <c r="B1551" s="1">
        <v>43908</v>
      </c>
    </row>
    <row r="1552" spans="2:2">
      <c r="B1552" s="1">
        <v>43907</v>
      </c>
    </row>
    <row r="1553" spans="2:2">
      <c r="B1553" s="1">
        <v>43906</v>
      </c>
    </row>
    <row r="1554" spans="2:2">
      <c r="B1554" s="1">
        <v>43905</v>
      </c>
    </row>
    <row r="1555" spans="2:2">
      <c r="B1555" s="1">
        <v>43904</v>
      </c>
    </row>
    <row r="1556" spans="2:2">
      <c r="B1556" s="1">
        <v>43903</v>
      </c>
    </row>
    <row r="1557" spans="2:2">
      <c r="B1557" s="1">
        <v>43902</v>
      </c>
    </row>
    <row r="1558" spans="2:2">
      <c r="B1558" s="1">
        <v>43901</v>
      </c>
    </row>
    <row r="1559" spans="2:2">
      <c r="B1559" s="1">
        <v>43900</v>
      </c>
    </row>
    <row r="1560" spans="2:2">
      <c r="B1560" s="1">
        <v>43899</v>
      </c>
    </row>
    <row r="1561" spans="2:2">
      <c r="B1561" s="1">
        <v>43898</v>
      </c>
    </row>
    <row r="1562" spans="2:2">
      <c r="B1562" s="1">
        <v>43897</v>
      </c>
    </row>
    <row r="1563" spans="2:2">
      <c r="B1563" s="1">
        <v>43896</v>
      </c>
    </row>
    <row r="1564" spans="2:2">
      <c r="B1564" s="1">
        <v>43895</v>
      </c>
    </row>
    <row r="1565" spans="2:2">
      <c r="B1565" s="1">
        <v>43894</v>
      </c>
    </row>
    <row r="1566" spans="2:2">
      <c r="B1566" s="1">
        <v>43893</v>
      </c>
    </row>
    <row r="1567" spans="2:2">
      <c r="B1567" s="1">
        <v>43892</v>
      </c>
    </row>
    <row r="1568" spans="2:2">
      <c r="B1568" s="1">
        <v>43891</v>
      </c>
    </row>
    <row r="1569" spans="2:2">
      <c r="B1569" s="1">
        <v>43890</v>
      </c>
    </row>
    <row r="1570" spans="2:2">
      <c r="B1570" s="1">
        <v>43889</v>
      </c>
    </row>
    <row r="1571" spans="2:2">
      <c r="B1571" s="1">
        <v>43888</v>
      </c>
    </row>
    <row r="1572" spans="2:2">
      <c r="B1572" s="1">
        <v>43887</v>
      </c>
    </row>
    <row r="1573" spans="2:2">
      <c r="B1573" s="1">
        <v>43886</v>
      </c>
    </row>
    <row r="1574" spans="2:2">
      <c r="B1574" s="1">
        <v>43885</v>
      </c>
    </row>
    <row r="1575" spans="2:2">
      <c r="B1575" s="1">
        <v>43884</v>
      </c>
    </row>
    <row r="1576" spans="2:2">
      <c r="B1576" s="1">
        <v>43883</v>
      </c>
    </row>
    <row r="1577" spans="2:2">
      <c r="B1577" s="1">
        <v>43882</v>
      </c>
    </row>
    <row r="1578" spans="2:2">
      <c r="B1578" s="1">
        <v>43881</v>
      </c>
    </row>
    <row r="1579" spans="2:2">
      <c r="B1579" s="1">
        <v>43880</v>
      </c>
    </row>
    <row r="1580" spans="2:2">
      <c r="B1580" s="1">
        <v>43879</v>
      </c>
    </row>
    <row r="1581" spans="2:2">
      <c r="B1581" s="1">
        <v>43878</v>
      </c>
    </row>
    <row r="1582" spans="2:2">
      <c r="B1582" s="1">
        <v>43877</v>
      </c>
    </row>
    <row r="1583" spans="2:2">
      <c r="B1583" s="1">
        <v>43876</v>
      </c>
    </row>
    <row r="1584" spans="2:2">
      <c r="B1584" s="1">
        <v>43875</v>
      </c>
    </row>
    <row r="1585" spans="2:2">
      <c r="B1585" s="1">
        <v>43874</v>
      </c>
    </row>
    <row r="1586" spans="2:2">
      <c r="B1586" s="1">
        <v>43972</v>
      </c>
    </row>
    <row r="1587" spans="2:2">
      <c r="B1587" s="1">
        <v>43971</v>
      </c>
    </row>
    <row r="1588" spans="2:2">
      <c r="B1588" s="1">
        <v>43970</v>
      </c>
    </row>
    <row r="1589" spans="2:2">
      <c r="B1589" s="1">
        <v>43969</v>
      </c>
    </row>
    <row r="1590" spans="2:2">
      <c r="B1590" s="1">
        <v>43968</v>
      </c>
    </row>
    <row r="1591" spans="2:2">
      <c r="B1591" s="1">
        <v>43967</v>
      </c>
    </row>
    <row r="1592" spans="2:2">
      <c r="B1592" s="1">
        <v>43966</v>
      </c>
    </row>
    <row r="1593" spans="2:2">
      <c r="B1593" s="1">
        <v>43965</v>
      </c>
    </row>
    <row r="1594" spans="2:2">
      <c r="B1594" s="1">
        <v>43964</v>
      </c>
    </row>
    <row r="1595" spans="2:2">
      <c r="B1595" s="1">
        <v>43963</v>
      </c>
    </row>
    <row r="1596" spans="2:2">
      <c r="B1596" s="1">
        <v>43962</v>
      </c>
    </row>
    <row r="1597" spans="2:2">
      <c r="B1597" s="1">
        <v>43961</v>
      </c>
    </row>
    <row r="1598" spans="2:2">
      <c r="B1598" s="1">
        <v>43960</v>
      </c>
    </row>
    <row r="1599" spans="2:2">
      <c r="B1599" s="1">
        <v>43959</v>
      </c>
    </row>
    <row r="1600" spans="2:2">
      <c r="B1600" s="1">
        <v>43958</v>
      </c>
    </row>
    <row r="1601" spans="2:2">
      <c r="B1601" s="1">
        <v>43957</v>
      </c>
    </row>
    <row r="1602" spans="2:2">
      <c r="B1602" s="1">
        <v>43956</v>
      </c>
    </row>
    <row r="1603" spans="2:2">
      <c r="B1603" s="1">
        <v>43955</v>
      </c>
    </row>
    <row r="1604" spans="2:2">
      <c r="B1604" s="1">
        <v>43954</v>
      </c>
    </row>
    <row r="1605" spans="2:2">
      <c r="B1605" s="1">
        <v>43953</v>
      </c>
    </row>
    <row r="1606" spans="2:2">
      <c r="B1606" s="1">
        <v>43952</v>
      </c>
    </row>
    <row r="1607" spans="2:2">
      <c r="B1607" s="1">
        <v>43951</v>
      </c>
    </row>
    <row r="1608" spans="2:2">
      <c r="B1608" s="1">
        <v>43950</v>
      </c>
    </row>
    <row r="1609" spans="2:2">
      <c r="B1609" s="1">
        <v>43949</v>
      </c>
    </row>
    <row r="1610" spans="2:2">
      <c r="B1610" s="1">
        <v>43948</v>
      </c>
    </row>
    <row r="1611" spans="2:2">
      <c r="B1611" s="1">
        <v>43947</v>
      </c>
    </row>
    <row r="1612" spans="2:2">
      <c r="B1612" s="1">
        <v>43946</v>
      </c>
    </row>
    <row r="1613" spans="2:2">
      <c r="B1613" s="1">
        <v>43945</v>
      </c>
    </row>
    <row r="1614" spans="2:2">
      <c r="B1614" s="1">
        <v>43944</v>
      </c>
    </row>
    <row r="1615" spans="2:2">
      <c r="B1615" s="1">
        <v>43943</v>
      </c>
    </row>
    <row r="1616" spans="2:2">
      <c r="B1616" s="1">
        <v>43942</v>
      </c>
    </row>
    <row r="1617" spans="2:2">
      <c r="B1617" s="1">
        <v>43941</v>
      </c>
    </row>
    <row r="1618" spans="2:2">
      <c r="B1618" s="1">
        <v>43940</v>
      </c>
    </row>
    <row r="1619" spans="2:2">
      <c r="B1619" s="1">
        <v>43939</v>
      </c>
    </row>
    <row r="1620" spans="2:2">
      <c r="B1620" s="1">
        <v>43938</v>
      </c>
    </row>
    <row r="1621" spans="2:2">
      <c r="B1621" s="1">
        <v>43937</v>
      </c>
    </row>
    <row r="1622" spans="2:2">
      <c r="B1622" s="1">
        <v>43936</v>
      </c>
    </row>
    <row r="1623" spans="2:2">
      <c r="B1623" s="1">
        <v>43935</v>
      </c>
    </row>
    <row r="1624" spans="2:2">
      <c r="B1624" s="1">
        <v>43934</v>
      </c>
    </row>
    <row r="1625" spans="2:2">
      <c r="B1625" s="1">
        <v>43933</v>
      </c>
    </row>
    <row r="1626" spans="2:2">
      <c r="B1626" s="1">
        <v>43932</v>
      </c>
    </row>
    <row r="1627" spans="2:2">
      <c r="B1627" s="1">
        <v>43931</v>
      </c>
    </row>
    <row r="1628" spans="2:2">
      <c r="B1628" s="1">
        <v>43930</v>
      </c>
    </row>
    <row r="1629" spans="2:2">
      <c r="B1629" s="1">
        <v>43929</v>
      </c>
    </row>
    <row r="1630" spans="2:2">
      <c r="B1630" s="1">
        <v>43928</v>
      </c>
    </row>
    <row r="1631" spans="2:2">
      <c r="B1631" s="1">
        <v>43927</v>
      </c>
    </row>
    <row r="1632" spans="2:2">
      <c r="B1632" s="1">
        <v>43926</v>
      </c>
    </row>
    <row r="1633" spans="2:2">
      <c r="B1633" s="1">
        <v>43925</v>
      </c>
    </row>
    <row r="1634" spans="2:2">
      <c r="B1634" s="1">
        <v>43924</v>
      </c>
    </row>
    <row r="1635" spans="2:2">
      <c r="B1635" s="1">
        <v>43923</v>
      </c>
    </row>
    <row r="1636" spans="2:2">
      <c r="B1636" s="1">
        <v>43922</v>
      </c>
    </row>
    <row r="1637" spans="2:2">
      <c r="B1637" s="1">
        <v>43921</v>
      </c>
    </row>
    <row r="1638" spans="2:2">
      <c r="B1638" s="1">
        <v>43920</v>
      </c>
    </row>
    <row r="1639" spans="2:2">
      <c r="B1639" s="1">
        <v>43919</v>
      </c>
    </row>
    <row r="1640" spans="2:2">
      <c r="B1640" s="1">
        <v>43918</v>
      </c>
    </row>
    <row r="1641" spans="2:2">
      <c r="B1641" s="1">
        <v>43917</v>
      </c>
    </row>
    <row r="1642" spans="2:2">
      <c r="B1642" s="1">
        <v>43916</v>
      </c>
    </row>
    <row r="1643" spans="2:2">
      <c r="B1643" s="1">
        <v>43915</v>
      </c>
    </row>
    <row r="1644" spans="2:2">
      <c r="B1644" s="1">
        <v>43914</v>
      </c>
    </row>
    <row r="1645" spans="2:2">
      <c r="B1645" s="1">
        <v>43913</v>
      </c>
    </row>
    <row r="1646" spans="2:2">
      <c r="B1646" s="1">
        <v>43912</v>
      </c>
    </row>
    <row r="1647" spans="2:2">
      <c r="B1647" s="1">
        <v>43911</v>
      </c>
    </row>
    <row r="1648" spans="2:2">
      <c r="B1648" s="1">
        <v>43910</v>
      </c>
    </row>
    <row r="1649" spans="2:2">
      <c r="B1649" s="1">
        <v>43909</v>
      </c>
    </row>
    <row r="1650" spans="2:2">
      <c r="B1650" s="1">
        <v>43908</v>
      </c>
    </row>
    <row r="1651" spans="2:2">
      <c r="B1651" s="1">
        <v>43907</v>
      </c>
    </row>
    <row r="1652" spans="2:2">
      <c r="B1652" s="1">
        <v>43906</v>
      </c>
    </row>
    <row r="1653" spans="2:2">
      <c r="B1653" s="1">
        <v>43905</v>
      </c>
    </row>
    <row r="1654" spans="2:2">
      <c r="B1654" s="1">
        <v>43904</v>
      </c>
    </row>
    <row r="1655" spans="2:2">
      <c r="B1655" s="1">
        <v>43903</v>
      </c>
    </row>
    <row r="1656" spans="2:2">
      <c r="B1656" s="1">
        <v>43902</v>
      </c>
    </row>
    <row r="1657" spans="2:2">
      <c r="B1657" s="1">
        <v>43901</v>
      </c>
    </row>
    <row r="1658" spans="2:2">
      <c r="B1658" s="1">
        <v>43900</v>
      </c>
    </row>
    <row r="1659" spans="2:2">
      <c r="B1659" s="1">
        <v>43899</v>
      </c>
    </row>
    <row r="1660" spans="2:2">
      <c r="B1660" s="1">
        <v>43898</v>
      </c>
    </row>
    <row r="1661" spans="2:2">
      <c r="B1661" s="1">
        <v>43897</v>
      </c>
    </row>
    <row r="1662" spans="2:2">
      <c r="B1662" s="1">
        <v>43896</v>
      </c>
    </row>
    <row r="1663" spans="2:2">
      <c r="B1663" s="1">
        <v>43895</v>
      </c>
    </row>
    <row r="1664" spans="2:2">
      <c r="B1664" s="1">
        <v>43894</v>
      </c>
    </row>
    <row r="1665" spans="2:2">
      <c r="B1665" s="1">
        <v>43893</v>
      </c>
    </row>
    <row r="1666" spans="2:2">
      <c r="B1666" s="1">
        <v>43892</v>
      </c>
    </row>
    <row r="1667" spans="2:2">
      <c r="B1667" s="1">
        <v>43891</v>
      </c>
    </row>
    <row r="1668" spans="2:2">
      <c r="B1668" s="1">
        <v>43890</v>
      </c>
    </row>
    <row r="1669" spans="2:2">
      <c r="B1669" s="1">
        <v>43889</v>
      </c>
    </row>
    <row r="1670" spans="2:2">
      <c r="B1670" s="1">
        <v>43888</v>
      </c>
    </row>
    <row r="1671" spans="2:2">
      <c r="B1671" s="1">
        <v>43887</v>
      </c>
    </row>
    <row r="1672" spans="2:2">
      <c r="B1672" s="1">
        <v>43886</v>
      </c>
    </row>
    <row r="1673" spans="2:2">
      <c r="B1673" s="1">
        <v>43885</v>
      </c>
    </row>
    <row r="1674" spans="2:2">
      <c r="B1674" s="1">
        <v>43884</v>
      </c>
    </row>
    <row r="1675" spans="2:2">
      <c r="B1675" s="1">
        <v>43883</v>
      </c>
    </row>
    <row r="1676" spans="2:2">
      <c r="B1676" s="1">
        <v>43882</v>
      </c>
    </row>
    <row r="1677" spans="2:2">
      <c r="B1677" s="1">
        <v>43881</v>
      </c>
    </row>
    <row r="1678" spans="2:2">
      <c r="B1678" s="1">
        <v>43880</v>
      </c>
    </row>
    <row r="1679" spans="2:2">
      <c r="B1679" s="1">
        <v>43879</v>
      </c>
    </row>
    <row r="1680" spans="2:2">
      <c r="B1680" s="1">
        <v>43878</v>
      </c>
    </row>
    <row r="1681" spans="2:2">
      <c r="B1681" s="1">
        <v>43877</v>
      </c>
    </row>
    <row r="1682" spans="2:2">
      <c r="B1682" s="1">
        <v>43876</v>
      </c>
    </row>
    <row r="1683" spans="2:2">
      <c r="B1683" s="1">
        <v>43875</v>
      </c>
    </row>
    <row r="1684" spans="2:2">
      <c r="B1684" s="1">
        <v>43874</v>
      </c>
    </row>
    <row r="1685" spans="2:2">
      <c r="B1685" s="1">
        <v>43972</v>
      </c>
    </row>
    <row r="1686" spans="2:2">
      <c r="B1686" s="1">
        <v>43971</v>
      </c>
    </row>
    <row r="1687" spans="2:2">
      <c r="B1687" s="1">
        <v>43970</v>
      </c>
    </row>
    <row r="1688" spans="2:2">
      <c r="B1688" s="1">
        <v>43969</v>
      </c>
    </row>
    <row r="1689" spans="2:2">
      <c r="B1689" s="1">
        <v>43968</v>
      </c>
    </row>
    <row r="1690" spans="2:2">
      <c r="B1690" s="1">
        <v>43967</v>
      </c>
    </row>
    <row r="1691" spans="2:2">
      <c r="B1691" s="1">
        <v>43966</v>
      </c>
    </row>
    <row r="1692" spans="2:2">
      <c r="B1692" s="1">
        <v>43965</v>
      </c>
    </row>
    <row r="1693" spans="2:2">
      <c r="B1693" s="1">
        <v>43964</v>
      </c>
    </row>
    <row r="1694" spans="2:2">
      <c r="B1694" s="1">
        <v>43963</v>
      </c>
    </row>
    <row r="1695" spans="2:2">
      <c r="B1695" s="1">
        <v>43962</v>
      </c>
    </row>
    <row r="1696" spans="2:2">
      <c r="B1696" s="1">
        <v>43961</v>
      </c>
    </row>
    <row r="1697" spans="2:2">
      <c r="B1697" s="1">
        <v>43960</v>
      </c>
    </row>
    <row r="1698" spans="2:2">
      <c r="B1698" s="1">
        <v>43959</v>
      </c>
    </row>
    <row r="1699" spans="2:2">
      <c r="B1699" s="1">
        <v>43958</v>
      </c>
    </row>
    <row r="1700" spans="2:2">
      <c r="B1700" s="1">
        <v>43957</v>
      </c>
    </row>
    <row r="1701" spans="2:2">
      <c r="B1701" s="1">
        <v>43956</v>
      </c>
    </row>
    <row r="1702" spans="2:2">
      <c r="B1702" s="1">
        <v>43955</v>
      </c>
    </row>
    <row r="1703" spans="2:2">
      <c r="B1703" s="1">
        <v>43954</v>
      </c>
    </row>
    <row r="1704" spans="2:2">
      <c r="B1704" s="1">
        <v>43953</v>
      </c>
    </row>
    <row r="1705" spans="2:2">
      <c r="B1705" s="1">
        <v>43952</v>
      </c>
    </row>
    <row r="1706" spans="2:2">
      <c r="B1706" s="1">
        <v>43951</v>
      </c>
    </row>
    <row r="1707" spans="2:2">
      <c r="B1707" s="1">
        <v>43950</v>
      </c>
    </row>
    <row r="1708" spans="2:2">
      <c r="B1708" s="1">
        <v>43949</v>
      </c>
    </row>
    <row r="1709" spans="2:2">
      <c r="B1709" s="1">
        <v>43948</v>
      </c>
    </row>
    <row r="1710" spans="2:2">
      <c r="B1710" s="1">
        <v>43947</v>
      </c>
    </row>
    <row r="1711" spans="2:2">
      <c r="B1711" s="1">
        <v>43946</v>
      </c>
    </row>
    <row r="1712" spans="2:2">
      <c r="B1712" s="1">
        <v>43945</v>
      </c>
    </row>
    <row r="1713" spans="2:2">
      <c r="B1713" s="1">
        <v>43944</v>
      </c>
    </row>
    <row r="1714" spans="2:2">
      <c r="B1714" s="1">
        <v>43943</v>
      </c>
    </row>
    <row r="1715" spans="2:2">
      <c r="B1715" s="1">
        <v>43942</v>
      </c>
    </row>
    <row r="1716" spans="2:2">
      <c r="B1716" s="1">
        <v>43941</v>
      </c>
    </row>
    <row r="1717" spans="2:2">
      <c r="B1717" s="1">
        <v>43940</v>
      </c>
    </row>
    <row r="1718" spans="2:2">
      <c r="B1718" s="1">
        <v>43939</v>
      </c>
    </row>
    <row r="1719" spans="2:2">
      <c r="B1719" s="1">
        <v>43938</v>
      </c>
    </row>
    <row r="1720" spans="2:2">
      <c r="B1720" s="1">
        <v>43937</v>
      </c>
    </row>
    <row r="1721" spans="2:2">
      <c r="B1721" s="1">
        <v>43936</v>
      </c>
    </row>
    <row r="1722" spans="2:2">
      <c r="B1722" s="1">
        <v>43935</v>
      </c>
    </row>
    <row r="1723" spans="2:2">
      <c r="B1723" s="1">
        <v>43934</v>
      </c>
    </row>
    <row r="1724" spans="2:2">
      <c r="B1724" s="1">
        <v>43933</v>
      </c>
    </row>
    <row r="1725" spans="2:2">
      <c r="B1725" s="1">
        <v>43932</v>
      </c>
    </row>
    <row r="1726" spans="2:2">
      <c r="B1726" s="1">
        <v>43931</v>
      </c>
    </row>
    <row r="1727" spans="2:2">
      <c r="B1727" s="1">
        <v>43930</v>
      </c>
    </row>
    <row r="1728" spans="2:2">
      <c r="B1728" s="1">
        <v>43929</v>
      </c>
    </row>
    <row r="1729" spans="2:2">
      <c r="B1729" s="1">
        <v>43928</v>
      </c>
    </row>
    <row r="1730" spans="2:2">
      <c r="B1730" s="1">
        <v>43927</v>
      </c>
    </row>
    <row r="1731" spans="2:2">
      <c r="B1731" s="1">
        <v>43926</v>
      </c>
    </row>
    <row r="1732" spans="2:2">
      <c r="B1732" s="1">
        <v>43925</v>
      </c>
    </row>
    <row r="1733" spans="2:2">
      <c r="B1733" s="1">
        <v>43924</v>
      </c>
    </row>
    <row r="1734" spans="2:2">
      <c r="B1734" s="1">
        <v>43923</v>
      </c>
    </row>
    <row r="1735" spans="2:2">
      <c r="B1735" s="1">
        <v>43922</v>
      </c>
    </row>
    <row r="1736" spans="2:2">
      <c r="B1736" s="1">
        <v>43921</v>
      </c>
    </row>
    <row r="1737" spans="2:2">
      <c r="B1737" s="1">
        <v>43920</v>
      </c>
    </row>
    <row r="1738" spans="2:2">
      <c r="B1738" s="1">
        <v>43919</v>
      </c>
    </row>
    <row r="1739" spans="2:2">
      <c r="B1739" s="1">
        <v>43918</v>
      </c>
    </row>
    <row r="1740" spans="2:2">
      <c r="B1740" s="1">
        <v>43917</v>
      </c>
    </row>
    <row r="1741" spans="2:2">
      <c r="B1741" s="1">
        <v>43916</v>
      </c>
    </row>
    <row r="1742" spans="2:2">
      <c r="B1742" s="1">
        <v>43915</v>
      </c>
    </row>
    <row r="1743" spans="2:2">
      <c r="B1743" s="1">
        <v>43914</v>
      </c>
    </row>
    <row r="1744" spans="2:2">
      <c r="B1744" s="1">
        <v>43913</v>
      </c>
    </row>
    <row r="1745" spans="2:2">
      <c r="B1745" s="1">
        <v>43912</v>
      </c>
    </row>
    <row r="1746" spans="2:2">
      <c r="B1746" s="1">
        <v>43911</v>
      </c>
    </row>
    <row r="1747" spans="2:2">
      <c r="B1747" s="1">
        <v>43910</v>
      </c>
    </row>
    <row r="1748" spans="2:2">
      <c r="B1748" s="1">
        <v>43909</v>
      </c>
    </row>
    <row r="1749" spans="2:2">
      <c r="B1749" s="1">
        <v>43908</v>
      </c>
    </row>
    <row r="1750" spans="2:2">
      <c r="B1750" s="1">
        <v>43907</v>
      </c>
    </row>
    <row r="1751" spans="2:2">
      <c r="B1751" s="1">
        <v>43906</v>
      </c>
    </row>
    <row r="1752" spans="2:2">
      <c r="B1752" s="1">
        <v>43905</v>
      </c>
    </row>
    <row r="1753" spans="2:2">
      <c r="B1753" s="1">
        <v>43904</v>
      </c>
    </row>
    <row r="1754" spans="2:2">
      <c r="B1754" s="1">
        <v>43903</v>
      </c>
    </row>
    <row r="1755" spans="2:2">
      <c r="B1755" s="1">
        <v>43902</v>
      </c>
    </row>
    <row r="1756" spans="2:2">
      <c r="B1756" s="1">
        <v>43901</v>
      </c>
    </row>
    <row r="1757" spans="2:2">
      <c r="B1757" s="1">
        <v>43900</v>
      </c>
    </row>
    <row r="1758" spans="2:2">
      <c r="B1758" s="1">
        <v>43899</v>
      </c>
    </row>
    <row r="1759" spans="2:2">
      <c r="B1759" s="1">
        <v>43898</v>
      </c>
    </row>
    <row r="1760" spans="2:2">
      <c r="B1760" s="1">
        <v>43897</v>
      </c>
    </row>
    <row r="1761" spans="2:2">
      <c r="B1761" s="1">
        <v>43896</v>
      </c>
    </row>
    <row r="1762" spans="2:2">
      <c r="B1762" s="1">
        <v>43895</v>
      </c>
    </row>
    <row r="1763" spans="2:2">
      <c r="B1763" s="1">
        <v>43894</v>
      </c>
    </row>
    <row r="1764" spans="2:2">
      <c r="B1764" s="1">
        <v>43893</v>
      </c>
    </row>
    <row r="1765" spans="2:2">
      <c r="B1765" s="1">
        <v>43892</v>
      </c>
    </row>
    <row r="1766" spans="2:2">
      <c r="B1766" s="1">
        <v>43891</v>
      </c>
    </row>
    <row r="1767" spans="2:2">
      <c r="B1767" s="1">
        <v>43890</v>
      </c>
    </row>
    <row r="1768" spans="2:2">
      <c r="B1768" s="1">
        <v>43889</v>
      </c>
    </row>
    <row r="1769" spans="2:2">
      <c r="B1769" s="1">
        <v>43888</v>
      </c>
    </row>
    <row r="1770" spans="2:2">
      <c r="B1770" s="1">
        <v>43887</v>
      </c>
    </row>
    <row r="1771" spans="2:2">
      <c r="B1771" s="1">
        <v>43886</v>
      </c>
    </row>
    <row r="1772" spans="2:2">
      <c r="B1772" s="1">
        <v>43885</v>
      </c>
    </row>
    <row r="1773" spans="2:2">
      <c r="B1773" s="1">
        <v>43884</v>
      </c>
    </row>
    <row r="1774" spans="2:2">
      <c r="B1774" s="1">
        <v>43883</v>
      </c>
    </row>
    <row r="1775" spans="2:2">
      <c r="B1775" s="1">
        <v>43882</v>
      </c>
    </row>
    <row r="1776" spans="2:2">
      <c r="B1776" s="1">
        <v>43881</v>
      </c>
    </row>
    <row r="1777" spans="2:2">
      <c r="B1777" s="1">
        <v>43880</v>
      </c>
    </row>
    <row r="1778" spans="2:2">
      <c r="B1778" s="1">
        <v>43879</v>
      </c>
    </row>
    <row r="1779" spans="2:2">
      <c r="B1779" s="1">
        <v>43878</v>
      </c>
    </row>
    <row r="1780" spans="2:2">
      <c r="B1780" s="1">
        <v>43877</v>
      </c>
    </row>
    <row r="1781" spans="2:2">
      <c r="B1781" s="1">
        <v>43876</v>
      </c>
    </row>
    <row r="1782" spans="2:2">
      <c r="B1782" s="1">
        <v>43875</v>
      </c>
    </row>
    <row r="1783" spans="2:2">
      <c r="B1783" s="1">
        <v>43874</v>
      </c>
    </row>
    <row r="1784" spans="2:2">
      <c r="B1784" s="1">
        <v>43972</v>
      </c>
    </row>
    <row r="1785" spans="2:2">
      <c r="B1785" s="1">
        <v>43971</v>
      </c>
    </row>
    <row r="1786" spans="2:2">
      <c r="B1786" s="1">
        <v>43970</v>
      </c>
    </row>
    <row r="1787" spans="2:2">
      <c r="B1787" s="1">
        <v>43969</v>
      </c>
    </row>
    <row r="1788" spans="2:2">
      <c r="B1788" s="1">
        <v>43968</v>
      </c>
    </row>
    <row r="1789" spans="2:2">
      <c r="B1789" s="1">
        <v>43967</v>
      </c>
    </row>
    <row r="1790" spans="2:2">
      <c r="B1790" s="1">
        <v>43966</v>
      </c>
    </row>
    <row r="1791" spans="2:2">
      <c r="B1791" s="1">
        <v>43965</v>
      </c>
    </row>
    <row r="1792" spans="2:2">
      <c r="B1792" s="1">
        <v>43964</v>
      </c>
    </row>
    <row r="1793" spans="2:2">
      <c r="B1793" s="1">
        <v>43963</v>
      </c>
    </row>
    <row r="1794" spans="2:2">
      <c r="B1794" s="1">
        <v>43962</v>
      </c>
    </row>
    <row r="1795" spans="2:2">
      <c r="B1795" s="1">
        <v>43961</v>
      </c>
    </row>
    <row r="1796" spans="2:2">
      <c r="B1796" s="1">
        <v>43960</v>
      </c>
    </row>
    <row r="1797" spans="2:2">
      <c r="B1797" s="1">
        <v>43959</v>
      </c>
    </row>
    <row r="1798" spans="2:2">
      <c r="B1798" s="1">
        <v>43958</v>
      </c>
    </row>
    <row r="1799" spans="2:2">
      <c r="B1799" s="1">
        <v>43957</v>
      </c>
    </row>
    <row r="1800" spans="2:2">
      <c r="B1800" s="1">
        <v>43956</v>
      </c>
    </row>
    <row r="1801" spans="2:2">
      <c r="B1801" s="1">
        <v>43955</v>
      </c>
    </row>
    <row r="1802" spans="2:2">
      <c r="B1802" s="1">
        <v>43954</v>
      </c>
    </row>
    <row r="1803" spans="2:2">
      <c r="B1803" s="1">
        <v>43953</v>
      </c>
    </row>
    <row r="1804" spans="2:2">
      <c r="B1804" s="1">
        <v>43952</v>
      </c>
    </row>
    <row r="1805" spans="2:2">
      <c r="B1805" s="1">
        <v>43951</v>
      </c>
    </row>
    <row r="1806" spans="2:2">
      <c r="B1806" s="1">
        <v>43950</v>
      </c>
    </row>
    <row r="1807" spans="2:2">
      <c r="B1807" s="1">
        <v>43949</v>
      </c>
    </row>
    <row r="1808" spans="2:2">
      <c r="B1808" s="1">
        <v>43948</v>
      </c>
    </row>
    <row r="1809" spans="2:2">
      <c r="B1809" s="1">
        <v>43947</v>
      </c>
    </row>
    <row r="1810" spans="2:2">
      <c r="B1810" s="1">
        <v>43946</v>
      </c>
    </row>
    <row r="1811" spans="2:2">
      <c r="B1811" s="1">
        <v>43945</v>
      </c>
    </row>
    <row r="1812" spans="2:2">
      <c r="B1812" s="1">
        <v>43944</v>
      </c>
    </row>
    <row r="1813" spans="2:2">
      <c r="B1813" s="1">
        <v>43943</v>
      </c>
    </row>
    <row r="1814" spans="2:2">
      <c r="B1814" s="1">
        <v>43942</v>
      </c>
    </row>
    <row r="1815" spans="2:2">
      <c r="B1815" s="1">
        <v>43941</v>
      </c>
    </row>
    <row r="1816" spans="2:2">
      <c r="B1816" s="1">
        <v>43940</v>
      </c>
    </row>
    <row r="1817" spans="2:2">
      <c r="B1817" s="1">
        <v>43939</v>
      </c>
    </row>
    <row r="1818" spans="2:2">
      <c r="B1818" s="1">
        <v>43938</v>
      </c>
    </row>
    <row r="1819" spans="2:2">
      <c r="B1819" s="1">
        <v>43937</v>
      </c>
    </row>
    <row r="1820" spans="2:2">
      <c r="B1820" s="1">
        <v>43936</v>
      </c>
    </row>
    <row r="1821" spans="2:2">
      <c r="B1821" s="1">
        <v>43935</v>
      </c>
    </row>
    <row r="1822" spans="2:2">
      <c r="B1822" s="1">
        <v>43934</v>
      </c>
    </row>
    <row r="1823" spans="2:2">
      <c r="B1823" s="1">
        <v>43933</v>
      </c>
    </row>
    <row r="1824" spans="2:2">
      <c r="B1824" s="1">
        <v>43932</v>
      </c>
    </row>
    <row r="1825" spans="2:2">
      <c r="B1825" s="1">
        <v>43931</v>
      </c>
    </row>
    <row r="1826" spans="2:2">
      <c r="B1826" s="1">
        <v>43930</v>
      </c>
    </row>
    <row r="1827" spans="2:2">
      <c r="B1827" s="1">
        <v>43929</v>
      </c>
    </row>
    <row r="1828" spans="2:2">
      <c r="B1828" s="1">
        <v>43928</v>
      </c>
    </row>
    <row r="1829" spans="2:2">
      <c r="B1829" s="1">
        <v>43927</v>
      </c>
    </row>
    <row r="1830" spans="2:2">
      <c r="B1830" s="1">
        <v>43926</v>
      </c>
    </row>
    <row r="1831" spans="2:2">
      <c r="B1831" s="1">
        <v>43925</v>
      </c>
    </row>
    <row r="1832" spans="2:2">
      <c r="B1832" s="1">
        <v>43924</v>
      </c>
    </row>
    <row r="1833" spans="2:2">
      <c r="B1833" s="1">
        <v>43923</v>
      </c>
    </row>
    <row r="1834" spans="2:2">
      <c r="B1834" s="1">
        <v>43922</v>
      </c>
    </row>
    <row r="1835" spans="2:2">
      <c r="B1835" s="1">
        <v>43921</v>
      </c>
    </row>
    <row r="1836" spans="2:2">
      <c r="B1836" s="1">
        <v>43920</v>
      </c>
    </row>
    <row r="1837" spans="2:2">
      <c r="B1837" s="1">
        <v>43919</v>
      </c>
    </row>
    <row r="1838" spans="2:2">
      <c r="B1838" s="1">
        <v>43918</v>
      </c>
    </row>
    <row r="1839" spans="2:2">
      <c r="B1839" s="1">
        <v>43917</v>
      </c>
    </row>
    <row r="1840" spans="2:2">
      <c r="B1840" s="1">
        <v>43916</v>
      </c>
    </row>
    <row r="1841" spans="2:2">
      <c r="B1841" s="1">
        <v>43915</v>
      </c>
    </row>
    <row r="1842" spans="2:2">
      <c r="B1842" s="1">
        <v>43914</v>
      </c>
    </row>
    <row r="1843" spans="2:2">
      <c r="B1843" s="1">
        <v>43913</v>
      </c>
    </row>
    <row r="1844" spans="2:2">
      <c r="B1844" s="1">
        <v>43912</v>
      </c>
    </row>
    <row r="1845" spans="2:2">
      <c r="B1845" s="1">
        <v>43911</v>
      </c>
    </row>
    <row r="1846" spans="2:2">
      <c r="B1846" s="1">
        <v>43910</v>
      </c>
    </row>
    <row r="1847" spans="2:2">
      <c r="B1847" s="1">
        <v>43909</v>
      </c>
    </row>
    <row r="1848" spans="2:2">
      <c r="B1848" s="1">
        <v>43908</v>
      </c>
    </row>
    <row r="1849" spans="2:2">
      <c r="B1849" s="1">
        <v>43907</v>
      </c>
    </row>
    <row r="1850" spans="2:2">
      <c r="B1850" s="1">
        <v>43906</v>
      </c>
    </row>
    <row r="1851" spans="2:2">
      <c r="B1851" s="1">
        <v>43905</v>
      </c>
    </row>
    <row r="1852" spans="2:2">
      <c r="B1852" s="1">
        <v>43904</v>
      </c>
    </row>
    <row r="1853" spans="2:2">
      <c r="B1853" s="1">
        <v>43903</v>
      </c>
    </row>
    <row r="1854" spans="2:2">
      <c r="B1854" s="1">
        <v>43902</v>
      </c>
    </row>
    <row r="1855" spans="2:2">
      <c r="B1855" s="1">
        <v>43901</v>
      </c>
    </row>
    <row r="1856" spans="2:2">
      <c r="B1856" s="1">
        <v>43900</v>
      </c>
    </row>
    <row r="1857" spans="2:2">
      <c r="B1857" s="1">
        <v>43899</v>
      </c>
    </row>
    <row r="1858" spans="2:2">
      <c r="B1858" s="1">
        <v>43898</v>
      </c>
    </row>
    <row r="1859" spans="2:2">
      <c r="B1859" s="1">
        <v>43897</v>
      </c>
    </row>
    <row r="1860" spans="2:2">
      <c r="B1860" s="1">
        <v>43896</v>
      </c>
    </row>
    <row r="1861" spans="2:2">
      <c r="B1861" s="1">
        <v>43895</v>
      </c>
    </row>
    <row r="1862" spans="2:2">
      <c r="B1862" s="1">
        <v>43894</v>
      </c>
    </row>
    <row r="1863" spans="2:2">
      <c r="B1863" s="1">
        <v>43893</v>
      </c>
    </row>
    <row r="1864" spans="2:2">
      <c r="B1864" s="1">
        <v>43892</v>
      </c>
    </row>
    <row r="1865" spans="2:2">
      <c r="B1865" s="1">
        <v>43891</v>
      </c>
    </row>
    <row r="1866" spans="2:2">
      <c r="B1866" s="1">
        <v>43890</v>
      </c>
    </row>
    <row r="1867" spans="2:2">
      <c r="B1867" s="1">
        <v>43889</v>
      </c>
    </row>
    <row r="1868" spans="2:2">
      <c r="B1868" s="1">
        <v>43888</v>
      </c>
    </row>
    <row r="1869" spans="2:2">
      <c r="B1869" s="1">
        <v>43887</v>
      </c>
    </row>
    <row r="1870" spans="2:2">
      <c r="B1870" s="1">
        <v>43886</v>
      </c>
    </row>
    <row r="1871" spans="2:2">
      <c r="B1871" s="1">
        <v>43885</v>
      </c>
    </row>
    <row r="1872" spans="2:2">
      <c r="B1872" s="1">
        <v>43884</v>
      </c>
    </row>
    <row r="1873" spans="2:2">
      <c r="B1873" s="1">
        <v>43883</v>
      </c>
    </row>
    <row r="1874" spans="2:2">
      <c r="B1874" s="1">
        <v>43882</v>
      </c>
    </row>
    <row r="1875" spans="2:2">
      <c r="B1875" s="1">
        <v>43881</v>
      </c>
    </row>
    <row r="1876" spans="2:2">
      <c r="B1876" s="1">
        <v>43880</v>
      </c>
    </row>
    <row r="1877" spans="2:2">
      <c r="B1877" s="1">
        <v>43879</v>
      </c>
    </row>
    <row r="1878" spans="2:2">
      <c r="B1878" s="1">
        <v>43878</v>
      </c>
    </row>
    <row r="1879" spans="2:2">
      <c r="B1879" s="1">
        <v>43877</v>
      </c>
    </row>
    <row r="1880" spans="2:2">
      <c r="B1880" s="1">
        <v>43876</v>
      </c>
    </row>
    <row r="1881" spans="2:2">
      <c r="B1881" s="1">
        <v>43875</v>
      </c>
    </row>
    <row r="1882" spans="2:2">
      <c r="B1882" s="1">
        <v>43874</v>
      </c>
    </row>
    <row r="1883" spans="2:2">
      <c r="B1883" s="1">
        <v>43972</v>
      </c>
    </row>
    <row r="1884" spans="2:2">
      <c r="B1884" s="1">
        <v>43971</v>
      </c>
    </row>
    <row r="1885" spans="2:2">
      <c r="B1885" s="1">
        <v>43970</v>
      </c>
    </row>
    <row r="1886" spans="2:2">
      <c r="B1886" s="1">
        <v>43969</v>
      </c>
    </row>
    <row r="1887" spans="2:2">
      <c r="B1887" s="1">
        <v>43968</v>
      </c>
    </row>
    <row r="1888" spans="2:2">
      <c r="B1888" s="1">
        <v>43967</v>
      </c>
    </row>
    <row r="1889" spans="2:2">
      <c r="B1889" s="1">
        <v>43966</v>
      </c>
    </row>
    <row r="1890" spans="2:2">
      <c r="B1890" s="1">
        <v>43965</v>
      </c>
    </row>
    <row r="1891" spans="2:2">
      <c r="B1891" s="1">
        <v>43964</v>
      </c>
    </row>
    <row r="1892" spans="2:2">
      <c r="B1892" s="1">
        <v>43963</v>
      </c>
    </row>
    <row r="1893" spans="2:2">
      <c r="B1893" s="1">
        <v>43962</v>
      </c>
    </row>
    <row r="1894" spans="2:2">
      <c r="B1894" s="1">
        <v>43961</v>
      </c>
    </row>
    <row r="1895" spans="2:2">
      <c r="B1895" s="1">
        <v>43960</v>
      </c>
    </row>
    <row r="1896" spans="2:2">
      <c r="B1896" s="1">
        <v>43959</v>
      </c>
    </row>
    <row r="1897" spans="2:2">
      <c r="B1897" s="1">
        <v>43958</v>
      </c>
    </row>
    <row r="1898" spans="2:2">
      <c r="B1898" s="1">
        <v>43957</v>
      </c>
    </row>
    <row r="1899" spans="2:2">
      <c r="B1899" s="1">
        <v>43956</v>
      </c>
    </row>
    <row r="1900" spans="2:2">
      <c r="B1900" s="1">
        <v>43955</v>
      </c>
    </row>
    <row r="1901" spans="2:2">
      <c r="B1901" s="1">
        <v>43954</v>
      </c>
    </row>
    <row r="1902" spans="2:2">
      <c r="B1902" s="1">
        <v>43953</v>
      </c>
    </row>
    <row r="1903" spans="2:2">
      <c r="B1903" s="1">
        <v>43952</v>
      </c>
    </row>
    <row r="1904" spans="2:2">
      <c r="B1904" s="1">
        <v>43951</v>
      </c>
    </row>
    <row r="1905" spans="2:2">
      <c r="B1905" s="1">
        <v>43950</v>
      </c>
    </row>
    <row r="1906" spans="2:2">
      <c r="B1906" s="1">
        <v>43949</v>
      </c>
    </row>
    <row r="1907" spans="2:2">
      <c r="B1907" s="1">
        <v>43948</v>
      </c>
    </row>
    <row r="1908" spans="2:2">
      <c r="B1908" s="1">
        <v>43947</v>
      </c>
    </row>
    <row r="1909" spans="2:2">
      <c r="B1909" s="1">
        <v>43946</v>
      </c>
    </row>
    <row r="1910" spans="2:2">
      <c r="B1910" s="1">
        <v>43945</v>
      </c>
    </row>
    <row r="1911" spans="2:2">
      <c r="B1911" s="1">
        <v>43944</v>
      </c>
    </row>
    <row r="1912" spans="2:2">
      <c r="B1912" s="1">
        <v>43943</v>
      </c>
    </row>
    <row r="1913" spans="2:2">
      <c r="B1913" s="1">
        <v>43942</v>
      </c>
    </row>
    <row r="1914" spans="2:2">
      <c r="B1914" s="1">
        <v>43941</v>
      </c>
    </row>
    <row r="1915" spans="2:2">
      <c r="B1915" s="1">
        <v>43940</v>
      </c>
    </row>
    <row r="1916" spans="2:2">
      <c r="B1916" s="1">
        <v>43939</v>
      </c>
    </row>
    <row r="1917" spans="2:2">
      <c r="B1917" s="1">
        <v>43938</v>
      </c>
    </row>
    <row r="1918" spans="2:2">
      <c r="B1918" s="1">
        <v>43937</v>
      </c>
    </row>
    <row r="1919" spans="2:2">
      <c r="B1919" s="1">
        <v>43936</v>
      </c>
    </row>
    <row r="1920" spans="2:2">
      <c r="B1920" s="1">
        <v>43935</v>
      </c>
    </row>
    <row r="1921" spans="2:2">
      <c r="B1921" s="1">
        <v>43934</v>
      </c>
    </row>
    <row r="1922" spans="2:2">
      <c r="B1922" s="1">
        <v>43933</v>
      </c>
    </row>
    <row r="1923" spans="2:2">
      <c r="B1923" s="1">
        <v>43932</v>
      </c>
    </row>
    <row r="1924" spans="2:2">
      <c r="B1924" s="1">
        <v>43931</v>
      </c>
    </row>
    <row r="1925" spans="2:2">
      <c r="B1925" s="1">
        <v>43930</v>
      </c>
    </row>
    <row r="1926" spans="2:2">
      <c r="B1926" s="1">
        <v>43929</v>
      </c>
    </row>
    <row r="1927" spans="2:2">
      <c r="B1927" s="1">
        <v>43928</v>
      </c>
    </row>
    <row r="1928" spans="2:2">
      <c r="B1928" s="1">
        <v>43927</v>
      </c>
    </row>
    <row r="1929" spans="2:2">
      <c r="B1929" s="1">
        <v>43926</v>
      </c>
    </row>
    <row r="1930" spans="2:2">
      <c r="B1930" s="1">
        <v>43925</v>
      </c>
    </row>
    <row r="1931" spans="2:2">
      <c r="B1931" s="1">
        <v>43924</v>
      </c>
    </row>
    <row r="1932" spans="2:2">
      <c r="B1932" s="1">
        <v>43923</v>
      </c>
    </row>
    <row r="1933" spans="2:2">
      <c r="B1933" s="1">
        <v>43922</v>
      </c>
    </row>
    <row r="1934" spans="2:2">
      <c r="B1934" s="1">
        <v>43921</v>
      </c>
    </row>
    <row r="1935" spans="2:2">
      <c r="B1935" s="1">
        <v>43920</v>
      </c>
    </row>
    <row r="1936" spans="2:2">
      <c r="B1936" s="1">
        <v>43919</v>
      </c>
    </row>
    <row r="1937" spans="2:2">
      <c r="B1937" s="1">
        <v>43918</v>
      </c>
    </row>
    <row r="1938" spans="2:2">
      <c r="B1938" s="1">
        <v>43917</v>
      </c>
    </row>
    <row r="1939" spans="2:2">
      <c r="B1939" s="1">
        <v>43916</v>
      </c>
    </row>
    <row r="1940" spans="2:2">
      <c r="B1940" s="1">
        <v>43915</v>
      </c>
    </row>
    <row r="1941" spans="2:2">
      <c r="B1941" s="1">
        <v>43914</v>
      </c>
    </row>
    <row r="1942" spans="2:2">
      <c r="B1942" s="1">
        <v>43913</v>
      </c>
    </row>
    <row r="1943" spans="2:2">
      <c r="B1943" s="1">
        <v>43912</v>
      </c>
    </row>
    <row r="1944" spans="2:2">
      <c r="B1944" s="1">
        <v>43911</v>
      </c>
    </row>
    <row r="1945" spans="2:2">
      <c r="B1945" s="1">
        <v>43910</v>
      </c>
    </row>
    <row r="1946" spans="2:2">
      <c r="B1946" s="1">
        <v>43909</v>
      </c>
    </row>
    <row r="1947" spans="2:2">
      <c r="B1947" s="1">
        <v>43908</v>
      </c>
    </row>
    <row r="1948" spans="2:2">
      <c r="B1948" s="1">
        <v>43907</v>
      </c>
    </row>
    <row r="1949" spans="2:2">
      <c r="B1949" s="1">
        <v>43906</v>
      </c>
    </row>
    <row r="1950" spans="2:2">
      <c r="B1950" s="1">
        <v>43905</v>
      </c>
    </row>
    <row r="1951" spans="2:2">
      <c r="B1951" s="1">
        <v>43904</v>
      </c>
    </row>
    <row r="1952" spans="2:2">
      <c r="B1952" s="1">
        <v>43903</v>
      </c>
    </row>
    <row r="1953" spans="2:2">
      <c r="B1953" s="1">
        <v>43902</v>
      </c>
    </row>
    <row r="1954" spans="2:2">
      <c r="B1954" s="1">
        <v>43901</v>
      </c>
    </row>
    <row r="1955" spans="2:2">
      <c r="B1955" s="1">
        <v>43900</v>
      </c>
    </row>
    <row r="1956" spans="2:2">
      <c r="B1956" s="1">
        <v>43899</v>
      </c>
    </row>
    <row r="1957" spans="2:2">
      <c r="B1957" s="1">
        <v>43898</v>
      </c>
    </row>
    <row r="1958" spans="2:2">
      <c r="B1958" s="1">
        <v>43897</v>
      </c>
    </row>
    <row r="1959" spans="2:2">
      <c r="B1959" s="1">
        <v>43896</v>
      </c>
    </row>
    <row r="1960" spans="2:2">
      <c r="B1960" s="1">
        <v>43895</v>
      </c>
    </row>
    <row r="1961" spans="2:2">
      <c r="B1961" s="1">
        <v>43894</v>
      </c>
    </row>
    <row r="1962" spans="2:2">
      <c r="B1962" s="1">
        <v>43893</v>
      </c>
    </row>
    <row r="1963" spans="2:2">
      <c r="B1963" s="1">
        <v>43892</v>
      </c>
    </row>
    <row r="1964" spans="2:2">
      <c r="B1964" s="1">
        <v>43891</v>
      </c>
    </row>
    <row r="1965" spans="2:2">
      <c r="B1965" s="1">
        <v>43890</v>
      </c>
    </row>
    <row r="1966" spans="2:2">
      <c r="B1966" s="1">
        <v>43889</v>
      </c>
    </row>
    <row r="1967" spans="2:2">
      <c r="B1967" s="1">
        <v>43888</v>
      </c>
    </row>
    <row r="1968" spans="2:2">
      <c r="B1968" s="1">
        <v>43887</v>
      </c>
    </row>
    <row r="1969" spans="2:2">
      <c r="B1969" s="1">
        <v>43886</v>
      </c>
    </row>
    <row r="1970" spans="2:2">
      <c r="B1970" s="1">
        <v>43885</v>
      </c>
    </row>
    <row r="1971" spans="2:2">
      <c r="B1971" s="1">
        <v>43884</v>
      </c>
    </row>
    <row r="1972" spans="2:2">
      <c r="B1972" s="1">
        <v>43883</v>
      </c>
    </row>
    <row r="1973" spans="2:2">
      <c r="B1973" s="1">
        <v>43882</v>
      </c>
    </row>
    <row r="1974" spans="2:2">
      <c r="B1974" s="1">
        <v>43881</v>
      </c>
    </row>
    <row r="1975" spans="2:2">
      <c r="B1975" s="1">
        <v>43880</v>
      </c>
    </row>
    <row r="1976" spans="2:2">
      <c r="B1976" s="1">
        <v>43879</v>
      </c>
    </row>
    <row r="1977" spans="2:2">
      <c r="B1977" s="1">
        <v>43878</v>
      </c>
    </row>
    <row r="1978" spans="2:2">
      <c r="B1978" s="1">
        <v>43877</v>
      </c>
    </row>
    <row r="1979" spans="2:2">
      <c r="B1979" s="1">
        <v>43876</v>
      </c>
    </row>
    <row r="1980" spans="2:2">
      <c r="B1980" s="1">
        <v>43875</v>
      </c>
    </row>
    <row r="1981" spans="2:2">
      <c r="B1981" s="1">
        <v>43874</v>
      </c>
    </row>
    <row r="1982" spans="2:2">
      <c r="B1982" s="1">
        <v>43972</v>
      </c>
    </row>
    <row r="1983" spans="2:2">
      <c r="B1983" s="1">
        <v>43971</v>
      </c>
    </row>
    <row r="1984" spans="2:2">
      <c r="B1984" s="1">
        <v>43970</v>
      </c>
    </row>
    <row r="1985" spans="2:2">
      <c r="B1985" s="1">
        <v>43969</v>
      </c>
    </row>
    <row r="1986" spans="2:2">
      <c r="B1986" s="1">
        <v>43968</v>
      </c>
    </row>
    <row r="1987" spans="2:2">
      <c r="B1987" s="1">
        <v>43967</v>
      </c>
    </row>
    <row r="1988" spans="2:2">
      <c r="B1988" s="1">
        <v>43966</v>
      </c>
    </row>
    <row r="1989" spans="2:2">
      <c r="B1989" s="1">
        <v>43965</v>
      </c>
    </row>
    <row r="1990" spans="2:2">
      <c r="B1990" s="1">
        <v>43964</v>
      </c>
    </row>
    <row r="1991" spans="2:2">
      <c r="B1991" s="1">
        <v>43963</v>
      </c>
    </row>
    <row r="1992" spans="2:2">
      <c r="B1992" s="1">
        <v>43962</v>
      </c>
    </row>
    <row r="1993" spans="2:2">
      <c r="B1993" s="1">
        <v>43961</v>
      </c>
    </row>
    <row r="1994" spans="2:2">
      <c r="B1994" s="1">
        <v>43960</v>
      </c>
    </row>
    <row r="1995" spans="2:2">
      <c r="B1995" s="1">
        <v>43959</v>
      </c>
    </row>
    <row r="1996" spans="2:2">
      <c r="B1996" s="1">
        <v>43958</v>
      </c>
    </row>
    <row r="1997" spans="2:2">
      <c r="B1997" s="1">
        <v>43957</v>
      </c>
    </row>
    <row r="1998" spans="2:2">
      <c r="B1998" s="1">
        <v>43956</v>
      </c>
    </row>
    <row r="1999" spans="2:2">
      <c r="B1999" s="1">
        <v>43955</v>
      </c>
    </row>
    <row r="2000" spans="2:2">
      <c r="B2000" s="1">
        <v>43954</v>
      </c>
    </row>
    <row r="2001" spans="2:2">
      <c r="B2001" s="1">
        <v>43953</v>
      </c>
    </row>
    <row r="2002" spans="2:2">
      <c r="B2002" s="1">
        <v>43952</v>
      </c>
    </row>
    <row r="2003" spans="2:2">
      <c r="B2003" s="1">
        <v>43951</v>
      </c>
    </row>
    <row r="2004" spans="2:2">
      <c r="B2004" s="1">
        <v>43950</v>
      </c>
    </row>
    <row r="2005" spans="2:2">
      <c r="B2005" s="1">
        <v>43949</v>
      </c>
    </row>
    <row r="2006" spans="2:2">
      <c r="B2006" s="1">
        <v>43948</v>
      </c>
    </row>
    <row r="2007" spans="2:2">
      <c r="B2007" s="1">
        <v>43947</v>
      </c>
    </row>
    <row r="2008" spans="2:2">
      <c r="B2008" s="1">
        <v>43946</v>
      </c>
    </row>
    <row r="2009" spans="2:2">
      <c r="B2009" s="1">
        <v>43945</v>
      </c>
    </row>
    <row r="2010" spans="2:2">
      <c r="B2010" s="1">
        <v>43944</v>
      </c>
    </row>
    <row r="2011" spans="2:2">
      <c r="B2011" s="1">
        <v>43943</v>
      </c>
    </row>
    <row r="2012" spans="2:2">
      <c r="B2012" s="1">
        <v>43942</v>
      </c>
    </row>
    <row r="2013" spans="2:2">
      <c r="B2013" s="1">
        <v>43941</v>
      </c>
    </row>
    <row r="2014" spans="2:2">
      <c r="B2014" s="1">
        <v>43940</v>
      </c>
    </row>
    <row r="2015" spans="2:2">
      <c r="B2015" s="1">
        <v>43939</v>
      </c>
    </row>
    <row r="2016" spans="2:2">
      <c r="B2016" s="1">
        <v>43938</v>
      </c>
    </row>
    <row r="2017" spans="2:2">
      <c r="B2017" s="1">
        <v>43937</v>
      </c>
    </row>
    <row r="2018" spans="2:2">
      <c r="B2018" s="1">
        <v>43936</v>
      </c>
    </row>
    <row r="2019" spans="2:2">
      <c r="B2019" s="1">
        <v>43935</v>
      </c>
    </row>
    <row r="2020" spans="2:2">
      <c r="B2020" s="1">
        <v>43934</v>
      </c>
    </row>
    <row r="2021" spans="2:2">
      <c r="B2021" s="1">
        <v>43933</v>
      </c>
    </row>
    <row r="2022" spans="2:2">
      <c r="B2022" s="1">
        <v>43932</v>
      </c>
    </row>
    <row r="2023" spans="2:2">
      <c r="B2023" s="1">
        <v>43931</v>
      </c>
    </row>
    <row r="2024" spans="2:2">
      <c r="B2024" s="1">
        <v>43930</v>
      </c>
    </row>
    <row r="2025" spans="2:2">
      <c r="B2025" s="1">
        <v>43929</v>
      </c>
    </row>
    <row r="2026" spans="2:2">
      <c r="B2026" s="1">
        <v>43928</v>
      </c>
    </row>
    <row r="2027" spans="2:2">
      <c r="B2027" s="1">
        <v>43927</v>
      </c>
    </row>
    <row r="2028" spans="2:2">
      <c r="B2028" s="1">
        <v>43926</v>
      </c>
    </row>
    <row r="2029" spans="2:2">
      <c r="B2029" s="1">
        <v>43925</v>
      </c>
    </row>
    <row r="2030" spans="2:2">
      <c r="B2030" s="1">
        <v>43924</v>
      </c>
    </row>
    <row r="2031" spans="2:2">
      <c r="B2031" s="1">
        <v>43923</v>
      </c>
    </row>
    <row r="2032" spans="2:2">
      <c r="B2032" s="1">
        <v>43922</v>
      </c>
    </row>
    <row r="2033" spans="2:2">
      <c r="B2033" s="1">
        <v>43921</v>
      </c>
    </row>
    <row r="2034" spans="2:2">
      <c r="B2034" s="1">
        <v>43920</v>
      </c>
    </row>
    <row r="2035" spans="2:2">
      <c r="B2035" s="1">
        <v>43919</v>
      </c>
    </row>
    <row r="2036" spans="2:2">
      <c r="B2036" s="1">
        <v>43918</v>
      </c>
    </row>
    <row r="2037" spans="2:2">
      <c r="B2037" s="1">
        <v>43917</v>
      </c>
    </row>
    <row r="2038" spans="2:2">
      <c r="B2038" s="1">
        <v>43916</v>
      </c>
    </row>
    <row r="2039" spans="2:2">
      <c r="B2039" s="1">
        <v>43915</v>
      </c>
    </row>
    <row r="2040" spans="2:2">
      <c r="B2040" s="1">
        <v>43914</v>
      </c>
    </row>
    <row r="2041" spans="2:2">
      <c r="B2041" s="1">
        <v>43913</v>
      </c>
    </row>
    <row r="2042" spans="2:2">
      <c r="B2042" s="1">
        <v>43912</v>
      </c>
    </row>
    <row r="2043" spans="2:2">
      <c r="B2043" s="1">
        <v>43911</v>
      </c>
    </row>
    <row r="2044" spans="2:2">
      <c r="B2044" s="1">
        <v>43910</v>
      </c>
    </row>
    <row r="2045" spans="2:2">
      <c r="B2045" s="1">
        <v>43909</v>
      </c>
    </row>
    <row r="2046" spans="2:2">
      <c r="B2046" s="1">
        <v>43908</v>
      </c>
    </row>
    <row r="2047" spans="2:2">
      <c r="B2047" s="1">
        <v>43907</v>
      </c>
    </row>
    <row r="2048" spans="2:2">
      <c r="B2048" s="1">
        <v>43906</v>
      </c>
    </row>
    <row r="2049" spans="2:2">
      <c r="B2049" s="1">
        <v>43905</v>
      </c>
    </row>
    <row r="2050" spans="2:2">
      <c r="B2050" s="1">
        <v>43904</v>
      </c>
    </row>
    <row r="2051" spans="2:2">
      <c r="B2051" s="1">
        <v>43903</v>
      </c>
    </row>
    <row r="2052" spans="2:2">
      <c r="B2052" s="1">
        <v>43902</v>
      </c>
    </row>
    <row r="2053" spans="2:2">
      <c r="B2053" s="1">
        <v>43901</v>
      </c>
    </row>
    <row r="2054" spans="2:2">
      <c r="B2054" s="1">
        <v>43900</v>
      </c>
    </row>
    <row r="2055" spans="2:2">
      <c r="B2055" s="1">
        <v>43899</v>
      </c>
    </row>
    <row r="2056" spans="2:2">
      <c r="B2056" s="1">
        <v>43898</v>
      </c>
    </row>
    <row r="2057" spans="2:2">
      <c r="B2057" s="1">
        <v>43897</v>
      </c>
    </row>
    <row r="2058" spans="2:2">
      <c r="B2058" s="1">
        <v>43896</v>
      </c>
    </row>
    <row r="2059" spans="2:2">
      <c r="B2059" s="1">
        <v>43895</v>
      </c>
    </row>
    <row r="2060" spans="2:2">
      <c r="B2060" s="1">
        <v>43894</v>
      </c>
    </row>
    <row r="2061" spans="2:2">
      <c r="B2061" s="1">
        <v>43893</v>
      </c>
    </row>
    <row r="2062" spans="2:2">
      <c r="B2062" s="1">
        <v>43892</v>
      </c>
    </row>
    <row r="2063" spans="2:2">
      <c r="B2063" s="1">
        <v>43891</v>
      </c>
    </row>
    <row r="2064" spans="2:2">
      <c r="B2064" s="1">
        <v>43890</v>
      </c>
    </row>
    <row r="2065" spans="2:2">
      <c r="B2065" s="1">
        <v>43889</v>
      </c>
    </row>
    <row r="2066" spans="2:2">
      <c r="B2066" s="1">
        <v>43888</v>
      </c>
    </row>
    <row r="2067" spans="2:2">
      <c r="B2067" s="1">
        <v>43887</v>
      </c>
    </row>
    <row r="2068" spans="2:2">
      <c r="B2068" s="1">
        <v>43886</v>
      </c>
    </row>
    <row r="2069" spans="2:2">
      <c r="B2069" s="1">
        <v>43885</v>
      </c>
    </row>
    <row r="2070" spans="2:2">
      <c r="B2070" s="1">
        <v>43884</v>
      </c>
    </row>
    <row r="2071" spans="2:2">
      <c r="B2071" s="1">
        <v>43883</v>
      </c>
    </row>
    <row r="2072" spans="2:2">
      <c r="B2072" s="1">
        <v>43882</v>
      </c>
    </row>
    <row r="2073" spans="2:2">
      <c r="B2073" s="1">
        <v>43881</v>
      </c>
    </row>
    <row r="2074" spans="2:2">
      <c r="B2074" s="1">
        <v>43880</v>
      </c>
    </row>
    <row r="2075" spans="2:2">
      <c r="B2075" s="1">
        <v>43879</v>
      </c>
    </row>
    <row r="2076" spans="2:2">
      <c r="B2076" s="1">
        <v>43878</v>
      </c>
    </row>
    <row r="2077" spans="2:2">
      <c r="B2077" s="1">
        <v>43877</v>
      </c>
    </row>
    <row r="2078" spans="2:2">
      <c r="B2078" s="1">
        <v>43876</v>
      </c>
    </row>
    <row r="2079" spans="2:2">
      <c r="B2079" s="1">
        <v>43875</v>
      </c>
    </row>
    <row r="2080" spans="2:2">
      <c r="B2080" s="1">
        <v>43874</v>
      </c>
    </row>
    <row r="2081" spans="2:2">
      <c r="B2081" s="1">
        <v>43972</v>
      </c>
    </row>
    <row r="2082" spans="2:2">
      <c r="B2082" s="1">
        <v>43971</v>
      </c>
    </row>
    <row r="2083" spans="2:2">
      <c r="B2083" s="1">
        <v>43970</v>
      </c>
    </row>
    <row r="2084" spans="2:2">
      <c r="B2084" s="1">
        <v>43969</v>
      </c>
    </row>
    <row r="2085" spans="2:2">
      <c r="B2085" s="1">
        <v>43968</v>
      </c>
    </row>
    <row r="2086" spans="2:2">
      <c r="B2086" s="1">
        <v>43967</v>
      </c>
    </row>
    <row r="2087" spans="2:2">
      <c r="B2087" s="1">
        <v>43966</v>
      </c>
    </row>
    <row r="2088" spans="2:2">
      <c r="B2088" s="1">
        <v>43965</v>
      </c>
    </row>
    <row r="2089" spans="2:2">
      <c r="B2089" s="1">
        <v>43964</v>
      </c>
    </row>
    <row r="2090" spans="2:2">
      <c r="B2090" s="1">
        <v>43963</v>
      </c>
    </row>
    <row r="2091" spans="2:2">
      <c r="B2091" s="1">
        <v>43962</v>
      </c>
    </row>
    <row r="2092" spans="2:2">
      <c r="B2092" s="1">
        <v>43961</v>
      </c>
    </row>
    <row r="2093" spans="2:2">
      <c r="B2093" s="1">
        <v>43960</v>
      </c>
    </row>
    <row r="2094" spans="2:2">
      <c r="B2094" s="1">
        <v>43959</v>
      </c>
    </row>
    <row r="2095" spans="2:2">
      <c r="B2095" s="1">
        <v>43958</v>
      </c>
    </row>
    <row r="2096" spans="2:2">
      <c r="B2096" s="1">
        <v>43957</v>
      </c>
    </row>
    <row r="2097" spans="2:2">
      <c r="B2097" s="1">
        <v>43956</v>
      </c>
    </row>
    <row r="2098" spans="2:2">
      <c r="B2098" s="1">
        <v>43955</v>
      </c>
    </row>
    <row r="2099" spans="2:2">
      <c r="B2099" s="1">
        <v>43954</v>
      </c>
    </row>
    <row r="2100" spans="2:2">
      <c r="B2100" s="1">
        <v>43953</v>
      </c>
    </row>
    <row r="2101" spans="2:2">
      <c r="B2101" s="1">
        <v>43952</v>
      </c>
    </row>
    <row r="2102" spans="2:2">
      <c r="B2102" s="1">
        <v>43951</v>
      </c>
    </row>
    <row r="2103" spans="2:2">
      <c r="B2103" s="1">
        <v>43950</v>
      </c>
    </row>
    <row r="2104" spans="2:2">
      <c r="B2104" s="1">
        <v>43949</v>
      </c>
    </row>
    <row r="2105" spans="2:2">
      <c r="B2105" s="1">
        <v>43948</v>
      </c>
    </row>
    <row r="2106" spans="2:2">
      <c r="B2106" s="1">
        <v>43947</v>
      </c>
    </row>
    <row r="2107" spans="2:2">
      <c r="B2107" s="1">
        <v>43946</v>
      </c>
    </row>
    <row r="2108" spans="2:2">
      <c r="B2108" s="1">
        <v>43945</v>
      </c>
    </row>
    <row r="2109" spans="2:2">
      <c r="B2109" s="1">
        <v>43944</v>
      </c>
    </row>
    <row r="2110" spans="2:2">
      <c r="B2110" s="1">
        <v>43943</v>
      </c>
    </row>
    <row r="2111" spans="2:2">
      <c r="B2111" s="1">
        <v>43942</v>
      </c>
    </row>
    <row r="2112" spans="2:2">
      <c r="B2112" s="1">
        <v>43941</v>
      </c>
    </row>
    <row r="2113" spans="2:2">
      <c r="B2113" s="1">
        <v>43940</v>
      </c>
    </row>
    <row r="2114" spans="2:2">
      <c r="B2114" s="1">
        <v>43939</v>
      </c>
    </row>
    <row r="2115" spans="2:2">
      <c r="B2115" s="1">
        <v>43938</v>
      </c>
    </row>
    <row r="2116" spans="2:2">
      <c r="B2116" s="1">
        <v>43937</v>
      </c>
    </row>
    <row r="2117" spans="2:2">
      <c r="B2117" s="1">
        <v>43936</v>
      </c>
    </row>
    <row r="2118" spans="2:2">
      <c r="B2118" s="1">
        <v>43935</v>
      </c>
    </row>
    <row r="2119" spans="2:2">
      <c r="B2119" s="1">
        <v>43934</v>
      </c>
    </row>
    <row r="2120" spans="2:2">
      <c r="B2120" s="1">
        <v>43933</v>
      </c>
    </row>
    <row r="2121" spans="2:2">
      <c r="B2121" s="1">
        <v>43932</v>
      </c>
    </row>
    <row r="2122" spans="2:2">
      <c r="B2122" s="1">
        <v>43931</v>
      </c>
    </row>
    <row r="2123" spans="2:2">
      <c r="B2123" s="1">
        <v>43930</v>
      </c>
    </row>
    <row r="2124" spans="2:2">
      <c r="B2124" s="1">
        <v>43929</v>
      </c>
    </row>
    <row r="2125" spans="2:2">
      <c r="B2125" s="1">
        <v>43928</v>
      </c>
    </row>
    <row r="2126" spans="2:2">
      <c r="B2126" s="1">
        <v>43927</v>
      </c>
    </row>
    <row r="2127" spans="2:2">
      <c r="B2127" s="1">
        <v>43926</v>
      </c>
    </row>
    <row r="2128" spans="2:2">
      <c r="B2128" s="1">
        <v>43925</v>
      </c>
    </row>
    <row r="2129" spans="2:2">
      <c r="B2129" s="1">
        <v>43924</v>
      </c>
    </row>
    <row r="2130" spans="2:2">
      <c r="B2130" s="1">
        <v>43923</v>
      </c>
    </row>
    <row r="2131" spans="2:2">
      <c r="B2131" s="1">
        <v>43922</v>
      </c>
    </row>
    <row r="2132" spans="2:2">
      <c r="B2132" s="1">
        <v>43921</v>
      </c>
    </row>
    <row r="2133" spans="2:2">
      <c r="B2133" s="1">
        <v>43920</v>
      </c>
    </row>
    <row r="2134" spans="2:2">
      <c r="B2134" s="1">
        <v>43919</v>
      </c>
    </row>
    <row r="2135" spans="2:2">
      <c r="B2135" s="1">
        <v>43918</v>
      </c>
    </row>
    <row r="2136" spans="2:2">
      <c r="B2136" s="1">
        <v>43917</v>
      </c>
    </row>
    <row r="2137" spans="2:2">
      <c r="B2137" s="1">
        <v>43916</v>
      </c>
    </row>
    <row r="2138" spans="2:2">
      <c r="B2138" s="1">
        <v>43915</v>
      </c>
    </row>
    <row r="2139" spans="2:2">
      <c r="B2139" s="1">
        <v>43914</v>
      </c>
    </row>
    <row r="2140" spans="2:2">
      <c r="B2140" s="1">
        <v>43913</v>
      </c>
    </row>
    <row r="2141" spans="2:2">
      <c r="B2141" s="1">
        <v>43912</v>
      </c>
    </row>
    <row r="2142" spans="2:2">
      <c r="B2142" s="1">
        <v>43911</v>
      </c>
    </row>
    <row r="2143" spans="2:2">
      <c r="B2143" s="1">
        <v>43910</v>
      </c>
    </row>
    <row r="2144" spans="2:2">
      <c r="B2144" s="1">
        <v>43909</v>
      </c>
    </row>
    <row r="2145" spans="2:2">
      <c r="B2145" s="1">
        <v>43908</v>
      </c>
    </row>
    <row r="2146" spans="2:2">
      <c r="B2146" s="1">
        <v>43907</v>
      </c>
    </row>
    <row r="2147" spans="2:2">
      <c r="B2147" s="1">
        <v>43906</v>
      </c>
    </row>
    <row r="2148" spans="2:2">
      <c r="B2148" s="1">
        <v>43905</v>
      </c>
    </row>
    <row r="2149" spans="2:2">
      <c r="B2149" s="1">
        <v>43904</v>
      </c>
    </row>
    <row r="2150" spans="2:2">
      <c r="B2150" s="1">
        <v>43903</v>
      </c>
    </row>
    <row r="2151" spans="2:2">
      <c r="B2151" s="1">
        <v>43902</v>
      </c>
    </row>
    <row r="2152" spans="2:2">
      <c r="B2152" s="1">
        <v>43901</v>
      </c>
    </row>
    <row r="2153" spans="2:2">
      <c r="B2153" s="1">
        <v>43900</v>
      </c>
    </row>
    <row r="2154" spans="2:2">
      <c r="B2154" s="1">
        <v>43899</v>
      </c>
    </row>
    <row r="2155" spans="2:2">
      <c r="B2155" s="1">
        <v>43898</v>
      </c>
    </row>
    <row r="2156" spans="2:2">
      <c r="B2156" s="1">
        <v>43897</v>
      </c>
    </row>
    <row r="2157" spans="2:2">
      <c r="B2157" s="1">
        <v>43896</v>
      </c>
    </row>
    <row r="2158" spans="2:2">
      <c r="B2158" s="1">
        <v>43895</v>
      </c>
    </row>
    <row r="2159" spans="2:2">
      <c r="B2159" s="1">
        <v>43894</v>
      </c>
    </row>
    <row r="2160" spans="2:2">
      <c r="B2160" s="1">
        <v>43893</v>
      </c>
    </row>
    <row r="2161" spans="2:2">
      <c r="B2161" s="1">
        <v>43892</v>
      </c>
    </row>
    <row r="2162" spans="2:2">
      <c r="B2162" s="1">
        <v>43891</v>
      </c>
    </row>
    <row r="2163" spans="2:2">
      <c r="B2163" s="1">
        <v>43890</v>
      </c>
    </row>
    <row r="2164" spans="2:2">
      <c r="B2164" s="1">
        <v>43889</v>
      </c>
    </row>
    <row r="2165" spans="2:2">
      <c r="B2165" s="1">
        <v>43888</v>
      </c>
    </row>
    <row r="2166" spans="2:2">
      <c r="B2166" s="1">
        <v>43887</v>
      </c>
    </row>
    <row r="2167" spans="2:2">
      <c r="B2167" s="1">
        <v>43886</v>
      </c>
    </row>
    <row r="2168" spans="2:2">
      <c r="B2168" s="1">
        <v>43885</v>
      </c>
    </row>
    <row r="2169" spans="2:2">
      <c r="B2169" s="1">
        <v>43884</v>
      </c>
    </row>
    <row r="2170" spans="2:2">
      <c r="B2170" s="1">
        <v>43883</v>
      </c>
    </row>
    <row r="2171" spans="2:2">
      <c r="B2171" s="1">
        <v>43882</v>
      </c>
    </row>
    <row r="2172" spans="2:2">
      <c r="B2172" s="1">
        <v>43881</v>
      </c>
    </row>
    <row r="2173" spans="2:2">
      <c r="B2173" s="1">
        <v>43880</v>
      </c>
    </row>
    <row r="2174" spans="2:2">
      <c r="B2174" s="1">
        <v>43879</v>
      </c>
    </row>
    <row r="2175" spans="2:2">
      <c r="B2175" s="1">
        <v>43878</v>
      </c>
    </row>
    <row r="2176" spans="2:2">
      <c r="B2176" s="1">
        <v>43877</v>
      </c>
    </row>
    <row r="2177" spans="2:2">
      <c r="B2177" s="1">
        <v>43876</v>
      </c>
    </row>
    <row r="2178" spans="2:2">
      <c r="B2178" s="1">
        <v>43875</v>
      </c>
    </row>
    <row r="2179" spans="2:2">
      <c r="B2179" s="1">
        <v>43874</v>
      </c>
    </row>
    <row r="2180" spans="2:2">
      <c r="B2180" s="1">
        <v>43972</v>
      </c>
    </row>
    <row r="2181" spans="2:2">
      <c r="B2181" s="1">
        <v>43971</v>
      </c>
    </row>
    <row r="2182" spans="2:2">
      <c r="B2182" s="1">
        <v>43970</v>
      </c>
    </row>
    <row r="2183" spans="2:2">
      <c r="B2183" s="1">
        <v>43969</v>
      </c>
    </row>
    <row r="2184" spans="2:2">
      <c r="B2184" s="1">
        <v>43968</v>
      </c>
    </row>
    <row r="2185" spans="2:2">
      <c r="B2185" s="1">
        <v>43967</v>
      </c>
    </row>
    <row r="2186" spans="2:2">
      <c r="B2186" s="1">
        <v>43966</v>
      </c>
    </row>
    <row r="2187" spans="2:2">
      <c r="B2187" s="1">
        <v>43965</v>
      </c>
    </row>
    <row r="2188" spans="2:2">
      <c r="B2188" s="1">
        <v>43964</v>
      </c>
    </row>
    <row r="2189" spans="2:2">
      <c r="B2189" s="1">
        <v>43963</v>
      </c>
    </row>
    <row r="2190" spans="2:2">
      <c r="B2190" s="1">
        <v>43962</v>
      </c>
    </row>
    <row r="2191" spans="2:2">
      <c r="B2191" s="1">
        <v>43961</v>
      </c>
    </row>
    <row r="2192" spans="2:2">
      <c r="B2192" s="1">
        <v>43960</v>
      </c>
    </row>
    <row r="2193" spans="2:2">
      <c r="B2193" s="1">
        <v>43959</v>
      </c>
    </row>
    <row r="2194" spans="2:2">
      <c r="B2194" s="1">
        <v>43958</v>
      </c>
    </row>
    <row r="2195" spans="2:2">
      <c r="B2195" s="1">
        <v>43957</v>
      </c>
    </row>
    <row r="2196" spans="2:2">
      <c r="B2196" s="1">
        <v>43956</v>
      </c>
    </row>
    <row r="2197" spans="2:2">
      <c r="B2197" s="1">
        <v>43955</v>
      </c>
    </row>
    <row r="2198" spans="2:2">
      <c r="B2198" s="1">
        <v>43954</v>
      </c>
    </row>
    <row r="2199" spans="2:2">
      <c r="B2199" s="1">
        <v>43953</v>
      </c>
    </row>
    <row r="2200" spans="2:2">
      <c r="B2200" s="1">
        <v>43952</v>
      </c>
    </row>
    <row r="2201" spans="2:2">
      <c r="B2201" s="1">
        <v>43951</v>
      </c>
    </row>
    <row r="2202" spans="2:2">
      <c r="B2202" s="1">
        <v>43950</v>
      </c>
    </row>
    <row r="2203" spans="2:2">
      <c r="B2203" s="1">
        <v>43949</v>
      </c>
    </row>
    <row r="2204" spans="2:2">
      <c r="B2204" s="1">
        <v>43948</v>
      </c>
    </row>
    <row r="2205" spans="2:2">
      <c r="B2205" s="1">
        <v>43947</v>
      </c>
    </row>
    <row r="2206" spans="2:2">
      <c r="B2206" s="1">
        <v>43946</v>
      </c>
    </row>
    <row r="2207" spans="2:2">
      <c r="B2207" s="1">
        <v>43945</v>
      </c>
    </row>
    <row r="2208" spans="2:2">
      <c r="B2208" s="1">
        <v>43944</v>
      </c>
    </row>
    <row r="2209" spans="2:2">
      <c r="B2209" s="1">
        <v>43943</v>
      </c>
    </row>
    <row r="2210" spans="2:2">
      <c r="B2210" s="1">
        <v>43942</v>
      </c>
    </row>
    <row r="2211" spans="2:2">
      <c r="B2211" s="1">
        <v>43941</v>
      </c>
    </row>
    <row r="2212" spans="2:2">
      <c r="B2212" s="1">
        <v>43940</v>
      </c>
    </row>
    <row r="2213" spans="2:2">
      <c r="B2213" s="1">
        <v>43939</v>
      </c>
    </row>
    <row r="2214" spans="2:2">
      <c r="B2214" s="1">
        <v>43938</v>
      </c>
    </row>
    <row r="2215" spans="2:2">
      <c r="B2215" s="1">
        <v>43937</v>
      </c>
    </row>
    <row r="2216" spans="2:2">
      <c r="B2216" s="1">
        <v>43936</v>
      </c>
    </row>
    <row r="2217" spans="2:2">
      <c r="B2217" s="1">
        <v>43935</v>
      </c>
    </row>
    <row r="2218" spans="2:2">
      <c r="B2218" s="1">
        <v>43934</v>
      </c>
    </row>
    <row r="2219" spans="2:2">
      <c r="B2219" s="1">
        <v>43933</v>
      </c>
    </row>
    <row r="2220" spans="2:2">
      <c r="B2220" s="1">
        <v>43932</v>
      </c>
    </row>
    <row r="2221" spans="2:2">
      <c r="B2221" s="1">
        <v>43931</v>
      </c>
    </row>
    <row r="2222" spans="2:2">
      <c r="B2222" s="1">
        <v>43930</v>
      </c>
    </row>
    <row r="2223" spans="2:2">
      <c r="B2223" s="1">
        <v>43929</v>
      </c>
    </row>
    <row r="2224" spans="2:2">
      <c r="B2224" s="1">
        <v>43928</v>
      </c>
    </row>
    <row r="2225" spans="2:2">
      <c r="B2225" s="1">
        <v>43927</v>
      </c>
    </row>
    <row r="2226" spans="2:2">
      <c r="B2226" s="1">
        <v>43926</v>
      </c>
    </row>
    <row r="2227" spans="2:2">
      <c r="B2227" s="1">
        <v>43925</v>
      </c>
    </row>
    <row r="2228" spans="2:2">
      <c r="B2228" s="1">
        <v>43924</v>
      </c>
    </row>
    <row r="2229" spans="2:2">
      <c r="B2229" s="1">
        <v>43923</v>
      </c>
    </row>
    <row r="2230" spans="2:2">
      <c r="B2230" s="1">
        <v>43922</v>
      </c>
    </row>
    <row r="2231" spans="2:2">
      <c r="B2231" s="1">
        <v>43921</v>
      </c>
    </row>
    <row r="2232" spans="2:2">
      <c r="B2232" s="1">
        <v>43920</v>
      </c>
    </row>
    <row r="2233" spans="2:2">
      <c r="B2233" s="1">
        <v>43919</v>
      </c>
    </row>
    <row r="2234" spans="2:2">
      <c r="B2234" s="1">
        <v>43918</v>
      </c>
    </row>
    <row r="2235" spans="2:2">
      <c r="B2235" s="1">
        <v>43917</v>
      </c>
    </row>
    <row r="2236" spans="2:2">
      <c r="B2236" s="1">
        <v>43916</v>
      </c>
    </row>
    <row r="2237" spans="2:2">
      <c r="B2237" s="1">
        <v>43915</v>
      </c>
    </row>
    <row r="2238" spans="2:2">
      <c r="B2238" s="1">
        <v>43914</v>
      </c>
    </row>
    <row r="2239" spans="2:2">
      <c r="B2239" s="1">
        <v>43913</v>
      </c>
    </row>
    <row r="2240" spans="2:2">
      <c r="B2240" s="1">
        <v>43912</v>
      </c>
    </row>
    <row r="2241" spans="2:2">
      <c r="B2241" s="1">
        <v>43911</v>
      </c>
    </row>
    <row r="2242" spans="2:2">
      <c r="B2242" s="1">
        <v>43910</v>
      </c>
    </row>
    <row r="2243" spans="2:2">
      <c r="B2243" s="1">
        <v>43909</v>
      </c>
    </row>
    <row r="2244" spans="2:2">
      <c r="B2244" s="1">
        <v>43908</v>
      </c>
    </row>
    <row r="2245" spans="2:2">
      <c r="B2245" s="1">
        <v>43907</v>
      </c>
    </row>
    <row r="2246" spans="2:2">
      <c r="B2246" s="1">
        <v>43906</v>
      </c>
    </row>
    <row r="2247" spans="2:2">
      <c r="B2247" s="1">
        <v>43905</v>
      </c>
    </row>
    <row r="2248" spans="2:2">
      <c r="B2248" s="1">
        <v>43904</v>
      </c>
    </row>
    <row r="2249" spans="2:2">
      <c r="B2249" s="1">
        <v>43903</v>
      </c>
    </row>
    <row r="2250" spans="2:2">
      <c r="B2250" s="1">
        <v>43902</v>
      </c>
    </row>
    <row r="2251" spans="2:2">
      <c r="B2251" s="1">
        <v>43901</v>
      </c>
    </row>
    <row r="2252" spans="2:2">
      <c r="B2252" s="1">
        <v>43900</v>
      </c>
    </row>
    <row r="2253" spans="2:2">
      <c r="B2253" s="1">
        <v>43899</v>
      </c>
    </row>
    <row r="2254" spans="2:2">
      <c r="B2254" s="1">
        <v>43898</v>
      </c>
    </row>
    <row r="2255" spans="2:2">
      <c r="B2255" s="1">
        <v>43897</v>
      </c>
    </row>
    <row r="2256" spans="2:2">
      <c r="B2256" s="1">
        <v>43896</v>
      </c>
    </row>
    <row r="2257" spans="2:2">
      <c r="B2257" s="1">
        <v>43895</v>
      </c>
    </row>
    <row r="2258" spans="2:2">
      <c r="B2258" s="1">
        <v>43894</v>
      </c>
    </row>
    <row r="2259" spans="2:2">
      <c r="B2259" s="1">
        <v>43893</v>
      </c>
    </row>
    <row r="2260" spans="2:2">
      <c r="B2260" s="1">
        <v>43892</v>
      </c>
    </row>
    <row r="2261" spans="2:2">
      <c r="B2261" s="1">
        <v>43891</v>
      </c>
    </row>
    <row r="2262" spans="2:2">
      <c r="B2262" s="1">
        <v>43890</v>
      </c>
    </row>
    <row r="2263" spans="2:2">
      <c r="B2263" s="1">
        <v>43889</v>
      </c>
    </row>
    <row r="2264" spans="2:2">
      <c r="B2264" s="1">
        <v>43888</v>
      </c>
    </row>
    <row r="2265" spans="2:2">
      <c r="B2265" s="1">
        <v>43887</v>
      </c>
    </row>
    <row r="2266" spans="2:2">
      <c r="B2266" s="1">
        <v>43886</v>
      </c>
    </row>
    <row r="2267" spans="2:2">
      <c r="B2267" s="1">
        <v>43885</v>
      </c>
    </row>
    <row r="2268" spans="2:2">
      <c r="B2268" s="1">
        <v>43884</v>
      </c>
    </row>
    <row r="2269" spans="2:2">
      <c r="B2269" s="1">
        <v>43883</v>
      </c>
    </row>
    <row r="2270" spans="2:2">
      <c r="B2270" s="1">
        <v>43882</v>
      </c>
    </row>
    <row r="2271" spans="2:2">
      <c r="B2271" s="1">
        <v>43881</v>
      </c>
    </row>
    <row r="2272" spans="2:2">
      <c r="B2272" s="1">
        <v>43880</v>
      </c>
    </row>
    <row r="2273" spans="2:2">
      <c r="B2273" s="1">
        <v>43879</v>
      </c>
    </row>
    <row r="2274" spans="2:2">
      <c r="B2274" s="1">
        <v>43878</v>
      </c>
    </row>
    <row r="2275" spans="2:2">
      <c r="B2275" s="1">
        <v>43877</v>
      </c>
    </row>
    <row r="2276" spans="2:2">
      <c r="B2276" s="1">
        <v>43876</v>
      </c>
    </row>
    <row r="2277" spans="2:2">
      <c r="B2277" s="1">
        <v>43875</v>
      </c>
    </row>
    <row r="2278" spans="2:2">
      <c r="B2278" s="1">
        <v>43874</v>
      </c>
    </row>
    <row r="2279" spans="2:2">
      <c r="B2279" s="1">
        <v>43972</v>
      </c>
    </row>
    <row r="2280" spans="2:2">
      <c r="B2280" s="1">
        <v>43971</v>
      </c>
    </row>
    <row r="2281" spans="2:2">
      <c r="B2281" s="1">
        <v>43970</v>
      </c>
    </row>
    <row r="2282" spans="2:2">
      <c r="B2282" s="1">
        <v>43969</v>
      </c>
    </row>
    <row r="2283" spans="2:2">
      <c r="B2283" s="1">
        <v>43968</v>
      </c>
    </row>
    <row r="2284" spans="2:2">
      <c r="B2284" s="1">
        <v>43967</v>
      </c>
    </row>
    <row r="2285" spans="2:2">
      <c r="B2285" s="1">
        <v>43966</v>
      </c>
    </row>
    <row r="2286" spans="2:2">
      <c r="B2286" s="1">
        <v>43965</v>
      </c>
    </row>
    <row r="2287" spans="2:2">
      <c r="B2287" s="1">
        <v>43964</v>
      </c>
    </row>
    <row r="2288" spans="2:2">
      <c r="B2288" s="1">
        <v>43963</v>
      </c>
    </row>
    <row r="2289" spans="2:2">
      <c r="B2289" s="1">
        <v>43962</v>
      </c>
    </row>
    <row r="2290" spans="2:2">
      <c r="B2290" s="1">
        <v>43961</v>
      </c>
    </row>
    <row r="2291" spans="2:2">
      <c r="B2291" s="1">
        <v>43960</v>
      </c>
    </row>
    <row r="2292" spans="2:2">
      <c r="B2292" s="1">
        <v>43959</v>
      </c>
    </row>
    <row r="2293" spans="2:2">
      <c r="B2293" s="1">
        <v>43958</v>
      </c>
    </row>
    <row r="2294" spans="2:2">
      <c r="B2294" s="1">
        <v>43957</v>
      </c>
    </row>
    <row r="2295" spans="2:2">
      <c r="B2295" s="1">
        <v>43956</v>
      </c>
    </row>
    <row r="2296" spans="2:2">
      <c r="B2296" s="1">
        <v>43955</v>
      </c>
    </row>
    <row r="2297" spans="2:2">
      <c r="B2297" s="1">
        <v>43954</v>
      </c>
    </row>
    <row r="2298" spans="2:2">
      <c r="B2298" s="1">
        <v>43953</v>
      </c>
    </row>
    <row r="2299" spans="2:2">
      <c r="B2299" s="1">
        <v>43952</v>
      </c>
    </row>
    <row r="2300" spans="2:2">
      <c r="B2300" s="1">
        <v>43951</v>
      </c>
    </row>
    <row r="2301" spans="2:2">
      <c r="B2301" s="1">
        <v>43950</v>
      </c>
    </row>
    <row r="2302" spans="2:2">
      <c r="B2302" s="1">
        <v>43949</v>
      </c>
    </row>
    <row r="2303" spans="2:2">
      <c r="B2303" s="1">
        <v>43948</v>
      </c>
    </row>
    <row r="2304" spans="2:2">
      <c r="B2304" s="1">
        <v>43947</v>
      </c>
    </row>
    <row r="2305" spans="2:2">
      <c r="B2305" s="1">
        <v>43946</v>
      </c>
    </row>
    <row r="2306" spans="2:2">
      <c r="B2306" s="1">
        <v>43945</v>
      </c>
    </row>
    <row r="2307" spans="2:2">
      <c r="B2307" s="1">
        <v>43944</v>
      </c>
    </row>
    <row r="2308" spans="2:2">
      <c r="B2308" s="1">
        <v>43943</v>
      </c>
    </row>
    <row r="2309" spans="2:2">
      <c r="B2309" s="1">
        <v>43942</v>
      </c>
    </row>
    <row r="2310" spans="2:2">
      <c r="B2310" s="1">
        <v>43941</v>
      </c>
    </row>
    <row r="2311" spans="2:2">
      <c r="B2311" s="1">
        <v>43940</v>
      </c>
    </row>
    <row r="2312" spans="2:2">
      <c r="B2312" s="1">
        <v>43939</v>
      </c>
    </row>
    <row r="2313" spans="2:2">
      <c r="B2313" s="1">
        <v>43938</v>
      </c>
    </row>
    <row r="2314" spans="2:2">
      <c r="B2314" s="1">
        <v>43937</v>
      </c>
    </row>
    <row r="2315" spans="2:2">
      <c r="B2315" s="1">
        <v>43936</v>
      </c>
    </row>
    <row r="2316" spans="2:2">
      <c r="B2316" s="1">
        <v>43935</v>
      </c>
    </row>
    <row r="2317" spans="2:2">
      <c r="B2317" s="1">
        <v>43934</v>
      </c>
    </row>
    <row r="2318" spans="2:2">
      <c r="B2318" s="1">
        <v>43933</v>
      </c>
    </row>
    <row r="2319" spans="2:2">
      <c r="B2319" s="1">
        <v>43932</v>
      </c>
    </row>
    <row r="2320" spans="2:2">
      <c r="B2320" s="1">
        <v>43931</v>
      </c>
    </row>
    <row r="2321" spans="2:2">
      <c r="B2321" s="1">
        <v>43930</v>
      </c>
    </row>
    <row r="2322" spans="2:2">
      <c r="B2322" s="1">
        <v>43929</v>
      </c>
    </row>
    <row r="2323" spans="2:2">
      <c r="B2323" s="1">
        <v>43928</v>
      </c>
    </row>
    <row r="2324" spans="2:2">
      <c r="B2324" s="1">
        <v>43927</v>
      </c>
    </row>
    <row r="2325" spans="2:2">
      <c r="B2325" s="1">
        <v>43926</v>
      </c>
    </row>
    <row r="2326" spans="2:2">
      <c r="B2326" s="1">
        <v>43925</v>
      </c>
    </row>
    <row r="2327" spans="2:2">
      <c r="B2327" s="1">
        <v>43924</v>
      </c>
    </row>
    <row r="2328" spans="2:2">
      <c r="B2328" s="1">
        <v>43923</v>
      </c>
    </row>
    <row r="2329" spans="2:2">
      <c r="B2329" s="1">
        <v>43922</v>
      </c>
    </row>
    <row r="2330" spans="2:2">
      <c r="B2330" s="1">
        <v>43921</v>
      </c>
    </row>
    <row r="2331" spans="2:2">
      <c r="B2331" s="1">
        <v>43920</v>
      </c>
    </row>
    <row r="2332" spans="2:2">
      <c r="B2332" s="1">
        <v>43919</v>
      </c>
    </row>
    <row r="2333" spans="2:2">
      <c r="B2333" s="1">
        <v>43918</v>
      </c>
    </row>
    <row r="2334" spans="2:2">
      <c r="B2334" s="1">
        <v>43917</v>
      </c>
    </row>
    <row r="2335" spans="2:2">
      <c r="B2335" s="1">
        <v>43916</v>
      </c>
    </row>
    <row r="2336" spans="2:2">
      <c r="B2336" s="1">
        <v>43915</v>
      </c>
    </row>
    <row r="2337" spans="2:2">
      <c r="B2337" s="1">
        <v>43914</v>
      </c>
    </row>
    <row r="2338" spans="2:2">
      <c r="B2338" s="1">
        <v>43913</v>
      </c>
    </row>
    <row r="2339" spans="2:2">
      <c r="B2339" s="1">
        <v>43912</v>
      </c>
    </row>
    <row r="2340" spans="2:2">
      <c r="B2340" s="1">
        <v>43911</v>
      </c>
    </row>
    <row r="2341" spans="2:2">
      <c r="B2341" s="1">
        <v>43910</v>
      </c>
    </row>
    <row r="2342" spans="2:2">
      <c r="B2342" s="1">
        <v>43909</v>
      </c>
    </row>
    <row r="2343" spans="2:2">
      <c r="B2343" s="1">
        <v>43908</v>
      </c>
    </row>
    <row r="2344" spans="2:2">
      <c r="B2344" s="1">
        <v>43907</v>
      </c>
    </row>
    <row r="2345" spans="2:2">
      <c r="B2345" s="1">
        <v>43906</v>
      </c>
    </row>
    <row r="2346" spans="2:2">
      <c r="B2346" s="1">
        <v>43905</v>
      </c>
    </row>
    <row r="2347" spans="2:2">
      <c r="B2347" s="1">
        <v>43904</v>
      </c>
    </row>
    <row r="2348" spans="2:2">
      <c r="B2348" s="1">
        <v>43903</v>
      </c>
    </row>
    <row r="2349" spans="2:2">
      <c r="B2349" s="1">
        <v>43902</v>
      </c>
    </row>
    <row r="2350" spans="2:2">
      <c r="B2350" s="1">
        <v>43901</v>
      </c>
    </row>
    <row r="2351" spans="2:2">
      <c r="B2351" s="1">
        <v>43900</v>
      </c>
    </row>
    <row r="2352" spans="2:2">
      <c r="B2352" s="1">
        <v>43899</v>
      </c>
    </row>
    <row r="2353" spans="2:2">
      <c r="B2353" s="1">
        <v>43898</v>
      </c>
    </row>
    <row r="2354" spans="2:2">
      <c r="B2354" s="1">
        <v>43897</v>
      </c>
    </row>
    <row r="2355" spans="2:2">
      <c r="B2355" s="1">
        <v>43896</v>
      </c>
    </row>
    <row r="2356" spans="2:2">
      <c r="B2356" s="1">
        <v>43895</v>
      </c>
    </row>
    <row r="2357" spans="2:2">
      <c r="B2357" s="1">
        <v>43894</v>
      </c>
    </row>
    <row r="2358" spans="2:2">
      <c r="B2358" s="1">
        <v>43893</v>
      </c>
    </row>
    <row r="2359" spans="2:2">
      <c r="B2359" s="1">
        <v>43892</v>
      </c>
    </row>
    <row r="2360" spans="2:2">
      <c r="B2360" s="1">
        <v>43891</v>
      </c>
    </row>
    <row r="2361" spans="2:2">
      <c r="B2361" s="1">
        <v>43890</v>
      </c>
    </row>
    <row r="2362" spans="2:2">
      <c r="B2362" s="1">
        <v>43889</v>
      </c>
    </row>
    <row r="2363" spans="2:2">
      <c r="B2363" s="1">
        <v>43888</v>
      </c>
    </row>
    <row r="2364" spans="2:2">
      <c r="B2364" s="1">
        <v>43887</v>
      </c>
    </row>
    <row r="2365" spans="2:2">
      <c r="B2365" s="1">
        <v>43886</v>
      </c>
    </row>
    <row r="2366" spans="2:2">
      <c r="B2366" s="1">
        <v>43885</v>
      </c>
    </row>
    <row r="2367" spans="2:2">
      <c r="B2367" s="1">
        <v>43884</v>
      </c>
    </row>
    <row r="2368" spans="2:2">
      <c r="B2368" s="1">
        <v>43883</v>
      </c>
    </row>
    <row r="2369" spans="2:2">
      <c r="B2369" s="1">
        <v>43882</v>
      </c>
    </row>
    <row r="2370" spans="2:2">
      <c r="B2370" s="1">
        <v>43881</v>
      </c>
    </row>
    <row r="2371" spans="2:2">
      <c r="B2371" s="1">
        <v>43880</v>
      </c>
    </row>
    <row r="2372" spans="2:2">
      <c r="B2372" s="1">
        <v>43879</v>
      </c>
    </row>
    <row r="2373" spans="2:2">
      <c r="B2373" s="1">
        <v>43878</v>
      </c>
    </row>
    <row r="2374" spans="2:2">
      <c r="B2374" s="1">
        <v>43877</v>
      </c>
    </row>
    <row r="2375" spans="2:2">
      <c r="B2375" s="1">
        <v>43876</v>
      </c>
    </row>
    <row r="2376" spans="2:2">
      <c r="B2376" s="1">
        <v>43875</v>
      </c>
    </row>
    <row r="2377" spans="2:2">
      <c r="B2377" s="1">
        <v>43874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1" topLeftCell="A2" activePane="bottomLeft" state="frozen"/>
      <selection pane="bottomLeft" activeCell="B32" sqref="B32"/>
    </sheetView>
  </sheetViews>
  <sheetFormatPr defaultRowHeight="15"/>
  <cols>
    <col min="1" max="1" width="38.5703125" customWidth="1"/>
    <col min="2" max="3" width="13.140625" customWidth="1"/>
    <col min="4" max="5" width="12" customWidth="1"/>
    <col min="6" max="6" width="11.7109375" style="9" customWidth="1"/>
    <col min="7" max="7" width="10.7109375" customWidth="1"/>
    <col min="8" max="8" width="12.5703125" customWidth="1"/>
    <col min="9" max="9" width="11.28515625" customWidth="1"/>
    <col min="10" max="10" width="12.140625" customWidth="1"/>
  </cols>
  <sheetData>
    <row r="1" spans="1:11">
      <c r="B1" t="s">
        <v>89</v>
      </c>
      <c r="C1" t="s">
        <v>93</v>
      </c>
      <c r="D1" t="s">
        <v>90</v>
      </c>
      <c r="E1" t="s">
        <v>93</v>
      </c>
      <c r="F1" s="9" t="s">
        <v>92</v>
      </c>
      <c r="G1" t="s">
        <v>93</v>
      </c>
      <c r="H1" t="s">
        <v>95</v>
      </c>
      <c r="I1" t="s">
        <v>93</v>
      </c>
      <c r="J1" t="s">
        <v>96</v>
      </c>
    </row>
    <row r="2" spans="1:11">
      <c r="A2" t="s">
        <v>1</v>
      </c>
      <c r="B2" s="8">
        <f>+'Wales ONS'!D21</f>
        <v>69862</v>
      </c>
      <c r="C2" s="14">
        <f t="shared" ref="C2:C38" si="0">+B2/PopWales</f>
        <v>2.2158076508195176E-2</v>
      </c>
      <c r="D2" s="8">
        <v>109</v>
      </c>
      <c r="E2" s="14">
        <f t="shared" ref="E2:E38" si="1">+D2/AreaWales</f>
        <v>5.2598561984268689E-3</v>
      </c>
      <c r="F2" s="9">
        <f>+B2/D2</f>
        <v>640.93577981651379</v>
      </c>
      <c r="G2">
        <f>+F2/TotLA</f>
        <v>6.4810515565075402E-2</v>
      </c>
      <c r="H2">
        <f>SQRT(F2)</f>
        <v>25.316709498205206</v>
      </c>
      <c r="I2">
        <f>+H2/TotLASRT</f>
        <v>6.2362154948100823E-2</v>
      </c>
      <c r="J2" s="10">
        <f>+B2/SQRT(D2)</f>
        <v>6691.5659938120079</v>
      </c>
      <c r="K2">
        <f>+J2/TotPopSRTLA</f>
        <v>4.1549482271684854E-2</v>
      </c>
    </row>
    <row r="3" spans="1:11">
      <c r="A3" t="s">
        <v>3</v>
      </c>
      <c r="B3" s="8">
        <f>+'Wales ONS'!D20</f>
        <v>181075</v>
      </c>
      <c r="C3" s="14">
        <f t="shared" si="0"/>
        <v>5.7431417705210867E-2</v>
      </c>
      <c r="D3" s="8">
        <v>278</v>
      </c>
      <c r="E3" s="14">
        <f t="shared" si="1"/>
        <v>1.3415046084061188E-2</v>
      </c>
      <c r="F3" s="9">
        <f>+B3/D3</f>
        <v>651.34892086330933</v>
      </c>
      <c r="G3">
        <f>+F3/TotLA</f>
        <v>6.5863477595199338E-2</v>
      </c>
      <c r="H3">
        <f t="shared" ref="H3:H38" si="2">SQRT(F3)</f>
        <v>25.521538371800972</v>
      </c>
      <c r="I3">
        <f>+H3/TotLASRT</f>
        <v>6.2866705903031589E-2</v>
      </c>
      <c r="J3" s="10">
        <f>+B3/SQRT(D3)</f>
        <v>10860.156805742898</v>
      </c>
      <c r="K3">
        <f>+J3/TotPopSRTLA</f>
        <v>6.7433227601014223E-2</v>
      </c>
    </row>
    <row r="4" spans="1:11">
      <c r="A4" s="13" t="s">
        <v>13</v>
      </c>
      <c r="B4" s="8">
        <f>+'Wales ONS'!D23</f>
        <v>94590</v>
      </c>
      <c r="C4" s="14">
        <f t="shared" si="0"/>
        <v>3.0001037143370959E-2</v>
      </c>
      <c r="D4" s="8">
        <v>850</v>
      </c>
      <c r="E4" s="14">
        <f t="shared" si="1"/>
        <v>4.1017227235438887E-2</v>
      </c>
      <c r="F4" s="9">
        <f>+B4/D4</f>
        <v>111.28235294117647</v>
      </c>
      <c r="G4">
        <f>+F4/TotLA</f>
        <v>1.1252713445763708E-2</v>
      </c>
      <c r="H4">
        <f t="shared" si="2"/>
        <v>10.549045119875849</v>
      </c>
      <c r="I4">
        <f>+H4/TotLASRT</f>
        <v>2.5985256352799035E-2</v>
      </c>
      <c r="J4" s="10">
        <f>+B4/SQRT(D4)</f>
        <v>3244.4102337259824</v>
      </c>
      <c r="K4">
        <f>+J4/TotPopSRTLA</f>
        <v>2.0145294182696477E-2</v>
      </c>
    </row>
    <row r="5" spans="1:11">
      <c r="A5" t="s">
        <v>15</v>
      </c>
      <c r="B5" s="8">
        <f>+'Wales ONS'!D24</f>
        <v>154676</v>
      </c>
      <c r="C5" s="14">
        <f t="shared" si="0"/>
        <v>4.9058467292399259E-2</v>
      </c>
      <c r="D5" s="8">
        <v>190</v>
      </c>
      <c r="E5" s="14">
        <f t="shared" si="1"/>
        <v>9.1685566761569269E-3</v>
      </c>
      <c r="F5" s="9">
        <f>+B5/D5</f>
        <v>814.08421052631581</v>
      </c>
      <c r="G5">
        <f>+F5/TotLA</f>
        <v>8.2319038910110956E-2</v>
      </c>
      <c r="H5">
        <f t="shared" si="2"/>
        <v>28.532160985917553</v>
      </c>
      <c r="I5">
        <f>+H5/TotLASRT</f>
        <v>7.0282713657321486E-2</v>
      </c>
      <c r="J5" s="10">
        <f>+B5/SQRT(D5)</f>
        <v>11221.376446201617</v>
      </c>
      <c r="K5">
        <f>+J5/TotPopSRTLA</f>
        <v>6.9676123966573938E-2</v>
      </c>
    </row>
    <row r="6" spans="1:11">
      <c r="A6" t="s">
        <v>20</v>
      </c>
      <c r="B6" s="8">
        <f>+'Wales ONS'!D22</f>
        <v>93961</v>
      </c>
      <c r="C6" s="14">
        <f t="shared" si="0"/>
        <v>2.9801537699844366E-2</v>
      </c>
      <c r="D6" s="8">
        <v>126</v>
      </c>
      <c r="E6" s="14">
        <f t="shared" si="1"/>
        <v>6.0802007431356468E-3</v>
      </c>
      <c r="F6" s="9">
        <f>+B6/D6</f>
        <v>745.72222222222217</v>
      </c>
      <c r="G6">
        <f>+F6/TotLA</f>
        <v>7.5406371765345939E-2</v>
      </c>
      <c r="H6">
        <f t="shared" si="2"/>
        <v>27.307915010528031</v>
      </c>
      <c r="I6">
        <f>+H6/TotLASRT</f>
        <v>6.7267052509997316E-2</v>
      </c>
      <c r="J6" s="10">
        <f>+B6/SQRT(D6)</f>
        <v>8370.7111837777684</v>
      </c>
      <c r="K6">
        <f>+J6/TotPopSRTLA</f>
        <v>5.1975683457862271E-2</v>
      </c>
    </row>
    <row r="7" spans="1:11">
      <c r="B7" s="8"/>
      <c r="C7" s="14">
        <f t="shared" si="0"/>
        <v>0</v>
      </c>
      <c r="D7" s="8"/>
      <c r="E7" s="14">
        <f t="shared" si="1"/>
        <v>0</v>
      </c>
      <c r="J7" s="10"/>
    </row>
    <row r="8" spans="1:11">
      <c r="A8" t="s">
        <v>11</v>
      </c>
      <c r="B8" s="8">
        <f>+'Wales ONS'!D3</f>
        <v>70043</v>
      </c>
      <c r="C8" s="14">
        <f t="shared" si="0"/>
        <v>2.2215484138208393E-2</v>
      </c>
      <c r="D8" s="8">
        <v>714</v>
      </c>
      <c r="E8" s="14">
        <f t="shared" si="1"/>
        <v>3.4454470877768664E-2</v>
      </c>
      <c r="F8" s="9">
        <f t="shared" ref="F8:F13" si="3">+B8/D8</f>
        <v>98.099439775910369</v>
      </c>
      <c r="G8">
        <f t="shared" ref="G8:G13" si="4">+F8/TotLA</f>
        <v>9.9196759936571802E-3</v>
      </c>
      <c r="H8">
        <f t="shared" si="2"/>
        <v>9.9045161303271332</v>
      </c>
      <c r="I8">
        <f t="shared" ref="I8:I13" si="5">+H8/TotLASRT</f>
        <v>2.4397600709097415E-2</v>
      </c>
      <c r="J8" s="10">
        <f t="shared" ref="J8:J13" si="6">+B8/SQRT(D8)</f>
        <v>2621.2933945333339</v>
      </c>
      <c r="K8">
        <f t="shared" ref="K8:K13" si="7">+J8/TotPopSRTLA</f>
        <v>1.6276217484182995E-2</v>
      </c>
    </row>
    <row r="9" spans="1:11">
      <c r="A9" t="s">
        <v>7</v>
      </c>
      <c r="B9" s="8">
        <f>+'Wales ONS'!D5</f>
        <v>117203</v>
      </c>
      <c r="C9" s="14">
        <f t="shared" si="0"/>
        <v>3.7173184864303904E-2</v>
      </c>
      <c r="D9" s="8">
        <v>1130</v>
      </c>
      <c r="E9" s="14">
        <f t="shared" si="1"/>
        <v>5.452878444240699E-2</v>
      </c>
      <c r="F9" s="9">
        <f t="shared" si="3"/>
        <v>103.71946902654867</v>
      </c>
      <c r="G9">
        <f t="shared" si="4"/>
        <v>1.0487965367873338E-2</v>
      </c>
      <c r="H9">
        <f t="shared" si="2"/>
        <v>10.184275576915065</v>
      </c>
      <c r="I9">
        <f t="shared" si="5"/>
        <v>2.5086726677760459E-2</v>
      </c>
      <c r="J9" s="10">
        <f t="shared" si="6"/>
        <v>3486.5789720467519</v>
      </c>
      <c r="K9">
        <f t="shared" si="7"/>
        <v>2.1648975938046402E-2</v>
      </c>
    </row>
    <row r="10" spans="1:11">
      <c r="A10" t="s">
        <v>8</v>
      </c>
      <c r="B10" s="8">
        <f>+'Wales ONS'!D6</f>
        <v>95696</v>
      </c>
      <c r="C10" s="14">
        <f t="shared" si="0"/>
        <v>3.0351826307982104E-2</v>
      </c>
      <c r="D10" s="8">
        <v>844</v>
      </c>
      <c r="E10" s="14">
        <f t="shared" si="1"/>
        <v>4.0727693866718137E-2</v>
      </c>
      <c r="F10" s="9">
        <f t="shared" si="3"/>
        <v>113.38388625592417</v>
      </c>
      <c r="G10">
        <f t="shared" si="4"/>
        <v>1.1465217509189487E-2</v>
      </c>
      <c r="H10">
        <f t="shared" si="2"/>
        <v>10.648186993846613</v>
      </c>
      <c r="I10">
        <f t="shared" si="5"/>
        <v>2.6229470590310753E-2</v>
      </c>
      <c r="J10" s="10">
        <f t="shared" si="6"/>
        <v>3293.9921644027813</v>
      </c>
      <c r="K10">
        <f t="shared" si="7"/>
        <v>2.0453159867882372E-2</v>
      </c>
    </row>
    <row r="11" spans="1:11">
      <c r="A11" t="s">
        <v>9</v>
      </c>
      <c r="B11" s="8">
        <f>+'Wales ONS'!D7</f>
        <v>156100</v>
      </c>
      <c r="C11" s="14">
        <f t="shared" si="0"/>
        <v>4.9510116271066773E-2</v>
      </c>
      <c r="D11" s="8">
        <v>438</v>
      </c>
      <c r="E11" s="14">
        <f t="shared" si="1"/>
        <v>2.113593591661439E-2</v>
      </c>
      <c r="F11" s="9">
        <f t="shared" si="3"/>
        <v>356.39269406392697</v>
      </c>
      <c r="G11">
        <f t="shared" si="4"/>
        <v>3.6037922945293767E-2</v>
      </c>
      <c r="H11">
        <f t="shared" si="2"/>
        <v>18.878365767828711</v>
      </c>
      <c r="I11">
        <f t="shared" si="5"/>
        <v>4.6502708863634876E-2</v>
      </c>
      <c r="J11" s="10">
        <f t="shared" si="6"/>
        <v>7458.7465128786216</v>
      </c>
      <c r="K11">
        <f t="shared" si="7"/>
        <v>4.6313083707524738E-2</v>
      </c>
    </row>
    <row r="12" spans="1:11">
      <c r="A12" t="s">
        <v>10</v>
      </c>
      <c r="B12" s="8">
        <f>+'Wales ONS'!D4</f>
        <v>124560</v>
      </c>
      <c r="C12" s="14">
        <f t="shared" si="0"/>
        <v>3.9506598864343864E-2</v>
      </c>
      <c r="D12" s="8">
        <v>2535</v>
      </c>
      <c r="E12" s="14">
        <f t="shared" si="1"/>
        <v>0.12232784828451479</v>
      </c>
      <c r="F12" s="9">
        <f t="shared" si="3"/>
        <v>49.136094674556212</v>
      </c>
      <c r="G12">
        <f t="shared" si="4"/>
        <v>4.9685720925488168E-3</v>
      </c>
      <c r="H12">
        <f t="shared" si="2"/>
        <v>7.0097143076273953</v>
      </c>
      <c r="I12">
        <f t="shared" si="5"/>
        <v>1.7266892043184736E-2</v>
      </c>
      <c r="J12" s="10">
        <f t="shared" si="6"/>
        <v>2473.9425928389528</v>
      </c>
      <c r="K12">
        <f t="shared" si="7"/>
        <v>1.5361282246544922E-2</v>
      </c>
    </row>
    <row r="13" spans="1:11">
      <c r="A13" t="s">
        <v>23</v>
      </c>
      <c r="B13" s="8">
        <f>+'Wales ONS'!D8</f>
        <v>135957</v>
      </c>
      <c r="C13" s="14">
        <f t="shared" si="0"/>
        <v>4.3121376539816951E-2</v>
      </c>
      <c r="D13" s="8">
        <v>498</v>
      </c>
      <c r="E13" s="14">
        <f t="shared" si="1"/>
        <v>2.4031269603821841E-2</v>
      </c>
      <c r="F13" s="9">
        <f t="shared" si="3"/>
        <v>273.00602409638554</v>
      </c>
      <c r="G13">
        <f t="shared" si="4"/>
        <v>2.7605981334235172E-2</v>
      </c>
      <c r="H13">
        <f t="shared" si="2"/>
        <v>16.522893938302261</v>
      </c>
      <c r="I13">
        <f t="shared" si="5"/>
        <v>4.0700521212857083E-2</v>
      </c>
      <c r="J13" s="10">
        <f t="shared" si="6"/>
        <v>6092.3788472215265</v>
      </c>
      <c r="K13">
        <f t="shared" si="7"/>
        <v>3.7828990573970891E-2</v>
      </c>
    </row>
    <row r="14" spans="1:11">
      <c r="B14" s="8"/>
      <c r="C14" s="14">
        <f t="shared" si="0"/>
        <v>0</v>
      </c>
      <c r="D14" s="8"/>
      <c r="E14" s="14">
        <f t="shared" si="1"/>
        <v>0</v>
      </c>
      <c r="J14" s="10"/>
    </row>
    <row r="15" spans="1:11">
      <c r="A15" t="s">
        <v>4</v>
      </c>
      <c r="B15" s="8">
        <f>+'Wales ONS'!D17</f>
        <v>366903</v>
      </c>
      <c r="C15" s="14">
        <f t="shared" si="0"/>
        <v>0.1163703407444152</v>
      </c>
      <c r="D15" s="8">
        <v>140</v>
      </c>
      <c r="E15" s="14">
        <f t="shared" si="1"/>
        <v>6.7557786034840514E-3</v>
      </c>
      <c r="F15" s="9">
        <f>+B15/D15</f>
        <v>2620.7357142857145</v>
      </c>
      <c r="G15">
        <f>+F15/TotLA</f>
        <v>0.26500507250708966</v>
      </c>
      <c r="H15">
        <f t="shared" si="2"/>
        <v>51.193121747806259</v>
      </c>
      <c r="I15">
        <f>+H15/TotLASRT</f>
        <v>0.1261030147278821</v>
      </c>
      <c r="J15" s="10">
        <f>+B15/SQRT(D15)</f>
        <v>31008.963152265693</v>
      </c>
      <c r="K15">
        <f>+J15/TotPopSRTLA</f>
        <v>0.19254183041007733</v>
      </c>
    </row>
    <row r="16" spans="1:11">
      <c r="A16" s="13" t="s">
        <v>22</v>
      </c>
      <c r="B16" s="8">
        <f>+'Wales ONS'!D16</f>
        <v>133587</v>
      </c>
      <c r="C16" s="14">
        <f t="shared" si="0"/>
        <v>4.2369685472793066E-2</v>
      </c>
      <c r="D16" s="8">
        <v>335</v>
      </c>
      <c r="E16" s="14">
        <f t="shared" si="1"/>
        <v>1.6165613086908268E-2</v>
      </c>
      <c r="F16" s="9">
        <f>+B16/D16</f>
        <v>398.7671641791045</v>
      </c>
      <c r="G16">
        <f>+F16/TotLA</f>
        <v>4.0322769167715211E-2</v>
      </c>
      <c r="H16">
        <f t="shared" si="2"/>
        <v>19.969155319619919</v>
      </c>
      <c r="I16">
        <f>+H16/TotLASRT</f>
        <v>4.9189629415035727E-2</v>
      </c>
      <c r="J16" s="10">
        <f>+B16/SQRT(D16)</f>
        <v>7298.6374866268043</v>
      </c>
      <c r="K16">
        <f>+J16/TotPopSRTLA</f>
        <v>4.5318929700235801E-2</v>
      </c>
    </row>
    <row r="17" spans="1:11">
      <c r="B17" s="8"/>
      <c r="C17" s="14">
        <f t="shared" si="0"/>
        <v>0</v>
      </c>
      <c r="D17" s="8"/>
      <c r="E17" s="14">
        <f t="shared" si="1"/>
        <v>0</v>
      </c>
      <c r="J17" s="10"/>
    </row>
    <row r="18" spans="1:11">
      <c r="A18" t="s">
        <v>2</v>
      </c>
      <c r="B18" s="8">
        <f>+'Wales ONS'!D15</f>
        <v>147049</v>
      </c>
      <c r="C18" s="14">
        <f t="shared" si="0"/>
        <v>4.6639417601179359E-2</v>
      </c>
      <c r="D18" s="8">
        <v>246</v>
      </c>
      <c r="E18" s="14">
        <f t="shared" si="1"/>
        <v>1.1870868117550547E-2</v>
      </c>
      <c r="F18" s="9">
        <f>+B18/D18</f>
        <v>597.76016260162601</v>
      </c>
      <c r="G18">
        <f>+F18/TotLA</f>
        <v>6.044465848601157E-2</v>
      </c>
      <c r="H18">
        <f t="shared" si="2"/>
        <v>24.449134189202407</v>
      </c>
      <c r="I18">
        <f>+H18/TotLASRT</f>
        <v>6.0225073671680812E-2</v>
      </c>
      <c r="J18" s="10">
        <f>+B18/SQRT(D18)</f>
        <v>9375.5018079250822</v>
      </c>
      <c r="K18">
        <f>+J18/TotPopSRTLA</f>
        <v>5.8214661039996368E-2</v>
      </c>
    </row>
    <row r="19" spans="1:11">
      <c r="A19" t="s">
        <v>12</v>
      </c>
      <c r="B19" s="8">
        <f>+'Wales ONS'!D19</f>
        <v>60326</v>
      </c>
      <c r="C19" s="14">
        <f t="shared" si="0"/>
        <v>1.9133550763410469E-2</v>
      </c>
      <c r="D19" s="8">
        <v>111</v>
      </c>
      <c r="E19" s="14">
        <f t="shared" si="1"/>
        <v>5.3563673213337841E-3</v>
      </c>
      <c r="F19" s="9">
        <f>+B19/D19</f>
        <v>543.47747747747746</v>
      </c>
      <c r="G19">
        <f>+F19/TotLA</f>
        <v>5.4955670478258486E-2</v>
      </c>
      <c r="H19">
        <f t="shared" si="2"/>
        <v>23.312603404113354</v>
      </c>
      <c r="I19">
        <f>+H19/TotLASRT</f>
        <v>5.7425479635653538E-2</v>
      </c>
      <c r="J19" s="10">
        <f>+B19/SQRT(D19)</f>
        <v>5725.8905251765254</v>
      </c>
      <c r="K19">
        <f>+J19/TotPopSRTLA</f>
        <v>3.5553379744806275E-2</v>
      </c>
    </row>
    <row r="20" spans="1:11">
      <c r="A20" t="s">
        <v>18</v>
      </c>
      <c r="B20" s="8">
        <f>+'Wales ONS'!D18</f>
        <v>241264</v>
      </c>
      <c r="C20" s="14">
        <f t="shared" si="0"/>
        <v>7.6521516284578192E-2</v>
      </c>
      <c r="D20" s="8">
        <v>424</v>
      </c>
      <c r="E20" s="14">
        <f t="shared" si="1"/>
        <v>2.0460358056265986E-2</v>
      </c>
      <c r="F20" s="9">
        <f>+B20/D20</f>
        <v>569.01886792452831</v>
      </c>
      <c r="G20">
        <f>+F20/TotLA</f>
        <v>5.7538379597097428E-2</v>
      </c>
      <c r="H20">
        <f t="shared" si="2"/>
        <v>23.854116372746411</v>
      </c>
      <c r="I20">
        <f>+H20/TotLASRT</f>
        <v>5.8759377931508094E-2</v>
      </c>
      <c r="J20" s="10">
        <f>+B20/SQRT(D20)</f>
        <v>11716.815614788149</v>
      </c>
      <c r="K20">
        <f>+J20/TotPopSRTLA</f>
        <v>7.2752420452466854E-2</v>
      </c>
    </row>
    <row r="21" spans="1:11">
      <c r="B21" s="8"/>
      <c r="C21" s="14">
        <f t="shared" si="0"/>
        <v>0</v>
      </c>
      <c r="D21" s="8"/>
      <c r="E21" s="14">
        <f t="shared" si="1"/>
        <v>0</v>
      </c>
      <c r="J21" s="10"/>
    </row>
    <row r="22" spans="1:11">
      <c r="A22" t="s">
        <v>5</v>
      </c>
      <c r="B22" s="8">
        <f>+'Wales ONS'!D12</f>
        <v>188771</v>
      </c>
      <c r="C22" s="14">
        <f t="shared" si="0"/>
        <v>5.9872352073065641E-2</v>
      </c>
      <c r="D22" s="8">
        <v>2370</v>
      </c>
      <c r="E22" s="14">
        <f t="shared" si="1"/>
        <v>0.1143656806446943</v>
      </c>
      <c r="F22" s="9">
        <f>+B22/D22</f>
        <v>79.65021097046413</v>
      </c>
      <c r="G22">
        <f>+F22/TotLA</f>
        <v>8.0541161851513804E-3</v>
      </c>
      <c r="H22">
        <f t="shared" si="2"/>
        <v>8.9246966878692362</v>
      </c>
      <c r="I22">
        <f>+H22/TotLASRT</f>
        <v>2.19840306558465E-2</v>
      </c>
      <c r="J22" s="10">
        <f>+B22/SQRT(D22)</f>
        <v>3877.5830068620689</v>
      </c>
      <c r="K22">
        <f>+J22/TotPopSRTLA</f>
        <v>2.4076810502891115E-2</v>
      </c>
    </row>
    <row r="23" spans="1:11">
      <c r="A23" t="s">
        <v>6</v>
      </c>
      <c r="B23" s="8">
        <f>+'Wales ONS'!D10</f>
        <v>72695</v>
      </c>
      <c r="C23" s="14">
        <f t="shared" si="0"/>
        <v>2.3056616927131322E-2</v>
      </c>
      <c r="D23" s="8">
        <v>1795</v>
      </c>
      <c r="E23" s="14">
        <f t="shared" si="1"/>
        <v>8.6618732808956225E-2</v>
      </c>
      <c r="F23" s="9">
        <f>+B23/D23</f>
        <v>40.49860724233983</v>
      </c>
      <c r="G23">
        <f>+F23/TotLA</f>
        <v>4.095161633502418E-3</v>
      </c>
      <c r="H23">
        <f t="shared" si="2"/>
        <v>6.3638516043619235</v>
      </c>
      <c r="I23">
        <f>+H23/TotLASRT</f>
        <v>1.5675951088591249E-2</v>
      </c>
      <c r="J23" s="10">
        <f>+B23/SQRT(D23)</f>
        <v>1715.8223257324444</v>
      </c>
      <c r="K23">
        <f>+J23/TotPopSRTLA</f>
        <v>1.0653938012463412E-2</v>
      </c>
    </row>
    <row r="24" spans="1:11">
      <c r="A24" t="s">
        <v>16</v>
      </c>
      <c r="B24" s="8">
        <f>+'Wales ONS'!D11</f>
        <v>125818</v>
      </c>
      <c r="C24" s="14">
        <f t="shared" si="0"/>
        <v>3.990559775139705E-2</v>
      </c>
      <c r="D24" s="8">
        <v>1590</v>
      </c>
      <c r="E24" s="14">
        <f t="shared" si="1"/>
        <v>7.6726342710997444E-2</v>
      </c>
      <c r="F24" s="9">
        <f>+B24/D24</f>
        <v>79.130817610062891</v>
      </c>
      <c r="G24">
        <f>+F24/TotLA</f>
        <v>8.0015958663788526E-3</v>
      </c>
      <c r="H24">
        <f t="shared" si="2"/>
        <v>8.8955504388465414</v>
      </c>
      <c r="I24">
        <f>+H24/TotLASRT</f>
        <v>2.1912235271148574E-2</v>
      </c>
      <c r="J24" s="10">
        <f>+B24/SQRT(D24)</f>
        <v>3155.3258484763337</v>
      </c>
      <c r="K24">
        <f>+J24/TotPopSRTLA</f>
        <v>1.9592148612730183E-2</v>
      </c>
    </row>
    <row r="25" spans="1:11">
      <c r="B25" s="8"/>
      <c r="C25" s="14">
        <f t="shared" si="0"/>
        <v>0</v>
      </c>
      <c r="D25" s="8"/>
      <c r="E25" s="14">
        <f t="shared" si="1"/>
        <v>0</v>
      </c>
      <c r="J25" s="10"/>
    </row>
    <row r="26" spans="1:11">
      <c r="A26" t="s">
        <v>17</v>
      </c>
      <c r="B26" s="8">
        <f>+'Wales ONS'!D9</f>
        <v>132435</v>
      </c>
      <c r="C26" s="14">
        <f t="shared" si="0"/>
        <v>4.2004306523758674E-2</v>
      </c>
      <c r="D26" s="8">
        <v>5180</v>
      </c>
      <c r="E26" s="14">
        <f t="shared" si="1"/>
        <v>0.24996380832890991</v>
      </c>
      <c r="F26" s="9">
        <f>+B26/D26</f>
        <v>25.566602316602317</v>
      </c>
      <c r="G26">
        <f>+F26/TotLA</f>
        <v>2.5852585072729229E-3</v>
      </c>
      <c r="H26">
        <f t="shared" si="2"/>
        <v>5.0563427807657897</v>
      </c>
      <c r="I26">
        <f>+H26/TotLASRT</f>
        <v>1.2455190197098152E-2</v>
      </c>
      <c r="J26" s="10">
        <f>+B26/SQRT(D26)</f>
        <v>1840.0850463495508</v>
      </c>
      <c r="K26">
        <f>+J26/TotPopSRTLA</f>
        <v>1.1425514010082849E-2</v>
      </c>
    </row>
    <row r="27" spans="1:11">
      <c r="B27" s="8"/>
      <c r="C27" s="14">
        <f t="shared" si="0"/>
        <v>0</v>
      </c>
      <c r="D27" s="8"/>
      <c r="E27" s="14">
        <f t="shared" si="1"/>
        <v>0</v>
      </c>
      <c r="J27" s="10"/>
    </row>
    <row r="28" spans="1:11">
      <c r="A28" t="s">
        <v>14</v>
      </c>
      <c r="B28" s="8">
        <f>+'Wales ONS'!D14</f>
        <v>143315</v>
      </c>
      <c r="C28" s="14">
        <f t="shared" si="0"/>
        <v>4.5455107709083502E-2</v>
      </c>
      <c r="D28" s="8">
        <v>442</v>
      </c>
      <c r="E28" s="14">
        <f t="shared" si="1"/>
        <v>2.1328958162428219E-2</v>
      </c>
      <c r="F28" s="9">
        <f>+B28/D28</f>
        <v>324.24208144796381</v>
      </c>
      <c r="G28">
        <f>+F28/TotLA</f>
        <v>3.2786898669554143E-2</v>
      </c>
      <c r="H28">
        <f t="shared" si="2"/>
        <v>18.006723229059855</v>
      </c>
      <c r="I28">
        <f>+H28/TotLASRT</f>
        <v>4.4355608859745627E-2</v>
      </c>
      <c r="J28" s="10">
        <f>+B28/SQRT(D28)</f>
        <v>6816.7993884751313</v>
      </c>
      <c r="K28">
        <f>+J28/TotPopSRTLA</f>
        <v>4.2327085409155238E-2</v>
      </c>
    </row>
    <row r="29" spans="1:11">
      <c r="A29" t="s">
        <v>19</v>
      </c>
      <c r="B29" s="8">
        <f>+'Wales ONS'!D13</f>
        <v>246993</v>
      </c>
      <c r="C29" s="14">
        <f t="shared" si="0"/>
        <v>7.8338578783725799E-2</v>
      </c>
      <c r="D29" s="8">
        <v>378</v>
      </c>
      <c r="E29" s="14">
        <f t="shared" si="1"/>
        <v>1.8240602229406939E-2</v>
      </c>
      <c r="F29" s="9">
        <f>+B29/D29</f>
        <v>653.42063492063494</v>
      </c>
      <c r="G29">
        <f>+F29/TotLA</f>
        <v>6.6072966377674749E-2</v>
      </c>
      <c r="H29">
        <f t="shared" si="2"/>
        <v>25.562093711600287</v>
      </c>
      <c r="I29">
        <f>+H29/TotLASRT</f>
        <v>6.2966605077713705E-2</v>
      </c>
      <c r="J29" s="10">
        <f>+B29/SQRT(D29)</f>
        <v>12703.949105728989</v>
      </c>
      <c r="K29">
        <f>+J29/TotPopSRTLA</f>
        <v>7.8881760807110471E-2</v>
      </c>
    </row>
    <row r="30" spans="1:11">
      <c r="B30" s="8"/>
      <c r="C30" s="14">
        <f t="shared" si="0"/>
        <v>0</v>
      </c>
      <c r="D30" s="8"/>
      <c r="E30" s="14">
        <f t="shared" si="1"/>
        <v>0</v>
      </c>
      <c r="F30" s="9">
        <f>SUM(F2:F29)</f>
        <v>9889.3794352393088</v>
      </c>
      <c r="H30" s="9">
        <f>SUM(H2:H29)</f>
        <v>405.96271118716692</v>
      </c>
      <c r="J30" s="9">
        <f>SUM(J2:J29)</f>
        <v>161050.52645558902</v>
      </c>
    </row>
    <row r="31" spans="1:11">
      <c r="B31" s="8"/>
      <c r="C31" s="14">
        <f t="shared" si="0"/>
        <v>0</v>
      </c>
      <c r="D31" s="8"/>
      <c r="E31" s="14">
        <f t="shared" si="1"/>
        <v>0</v>
      </c>
      <c r="J31" s="10"/>
    </row>
    <row r="32" spans="1:11">
      <c r="A32" t="s">
        <v>85</v>
      </c>
      <c r="B32" s="8">
        <f>SUM(B2:B6)</f>
        <v>594164</v>
      </c>
      <c r="C32" s="14">
        <f t="shared" si="0"/>
        <v>0.18845053634902062</v>
      </c>
      <c r="D32" s="8">
        <f>SUM(D2:D6)</f>
        <v>1553</v>
      </c>
      <c r="E32" s="14">
        <f t="shared" si="1"/>
        <v>7.4940886937219509E-2</v>
      </c>
      <c r="F32" s="9">
        <f t="shared" ref="F32:F38" si="8">+B32/D32</f>
        <v>382.59111397295555</v>
      </c>
      <c r="G32">
        <f t="shared" ref="G32:G38" si="9">+F32/TotHA</f>
        <v>0.1420619480807648</v>
      </c>
      <c r="H32">
        <f t="shared" si="2"/>
        <v>19.559936451148186</v>
      </c>
      <c r="I32">
        <f t="shared" ref="I32:I38" si="10">+H32/TotHASRT</f>
        <v>0.16069325647765142</v>
      </c>
      <c r="J32" s="10">
        <f t="shared" ref="J32:J38" si="11">+B32/SQRT(D32)</f>
        <v>15077.196909327249</v>
      </c>
      <c r="K32">
        <f t="shared" ref="K32:K38" si="12">+J32/TotPopSRTHA</f>
        <v>0.18038316736254359</v>
      </c>
    </row>
    <row r="33" spans="1:11">
      <c r="A33" t="s">
        <v>86</v>
      </c>
      <c r="B33" s="8">
        <f>SUM(B8:B13)</f>
        <v>699559</v>
      </c>
      <c r="C33" s="14">
        <f t="shared" si="0"/>
        <v>0.22187858698572199</v>
      </c>
      <c r="D33" s="8">
        <f>SUM(D8:D13)</f>
        <v>6159</v>
      </c>
      <c r="E33" s="14">
        <f t="shared" si="1"/>
        <v>0.2972060029918448</v>
      </c>
      <c r="F33" s="9">
        <f t="shared" si="8"/>
        <v>113.58321156031823</v>
      </c>
      <c r="G33">
        <f t="shared" si="9"/>
        <v>4.2175188377922071E-2</v>
      </c>
      <c r="H33">
        <f t="shared" si="2"/>
        <v>10.657542472836701</v>
      </c>
      <c r="I33">
        <f t="shared" si="10"/>
        <v>8.7556276590483526E-2</v>
      </c>
      <c r="J33" s="10">
        <f t="shared" si="11"/>
        <v>8913.9305525634791</v>
      </c>
      <c r="K33">
        <f t="shared" si="12"/>
        <v>0.10664601891127619</v>
      </c>
    </row>
    <row r="34" spans="1:11">
      <c r="A34" t="s">
        <v>87</v>
      </c>
      <c r="B34" s="8">
        <f>SUM(B15:B16)</f>
        <v>500490</v>
      </c>
      <c r="C34" s="14">
        <f t="shared" si="0"/>
        <v>0.15874002621720826</v>
      </c>
      <c r="D34" s="8">
        <f>SUM(D15:D16)</f>
        <v>475</v>
      </c>
      <c r="E34" s="14">
        <f t="shared" si="1"/>
        <v>2.2921391690392319E-2</v>
      </c>
      <c r="F34" s="9">
        <f t="shared" si="8"/>
        <v>1053.6631578947367</v>
      </c>
      <c r="G34">
        <f t="shared" si="9"/>
        <v>0.39124128962921417</v>
      </c>
      <c r="H34">
        <f t="shared" si="2"/>
        <v>32.460178032394353</v>
      </c>
      <c r="I34">
        <f t="shared" si="10"/>
        <v>0.26667426690762996</v>
      </c>
      <c r="J34" s="10">
        <f t="shared" si="11"/>
        <v>22964.056128975491</v>
      </c>
      <c r="K34">
        <f t="shared" si="12"/>
        <v>0.27474133321647143</v>
      </c>
    </row>
    <row r="35" spans="1:11">
      <c r="A35" t="s">
        <v>88</v>
      </c>
      <c r="B35" s="8">
        <f>SUM(B18:B20)</f>
        <v>448639</v>
      </c>
      <c r="C35" s="14">
        <f t="shared" si="0"/>
        <v>0.14229448464916802</v>
      </c>
      <c r="D35" s="8">
        <f>SUM(D18:D20)</f>
        <v>781</v>
      </c>
      <c r="E35" s="14">
        <f t="shared" si="1"/>
        <v>3.7687593495150315E-2</v>
      </c>
      <c r="F35" s="9">
        <f t="shared" si="8"/>
        <v>574.44174135723426</v>
      </c>
      <c r="G35">
        <f t="shared" si="9"/>
        <v>0.21329902827247602</v>
      </c>
      <c r="H35">
        <f t="shared" si="2"/>
        <v>23.967514292417441</v>
      </c>
      <c r="I35">
        <f t="shared" si="10"/>
        <v>0.19690339643701299</v>
      </c>
      <c r="J35" s="10">
        <f t="shared" si="11"/>
        <v>16053.565597734612</v>
      </c>
      <c r="K35">
        <f t="shared" si="12"/>
        <v>0.19206441538150251</v>
      </c>
    </row>
    <row r="36" spans="1:11">
      <c r="A36" t="s">
        <v>57</v>
      </c>
      <c r="B36" s="8">
        <f>SUM(B22:B24)</f>
        <v>387284</v>
      </c>
      <c r="C36" s="14">
        <f t="shared" si="0"/>
        <v>0.12283456675159402</v>
      </c>
      <c r="D36" s="8">
        <f>SUM(D22:D24)</f>
        <v>5755</v>
      </c>
      <c r="E36" s="14">
        <f t="shared" si="1"/>
        <v>0.27771075616464796</v>
      </c>
      <c r="F36" s="9">
        <f t="shared" si="8"/>
        <v>67.295221546481315</v>
      </c>
      <c r="G36">
        <f t="shared" si="9"/>
        <v>2.4987747807691044E-2</v>
      </c>
      <c r="H36">
        <f t="shared" si="2"/>
        <v>8.2033664764218184</v>
      </c>
      <c r="I36">
        <f t="shared" si="10"/>
        <v>6.7394169529545578E-2</v>
      </c>
      <c r="J36" s="10">
        <f t="shared" si="11"/>
        <v>5105.1310053129364</v>
      </c>
      <c r="K36">
        <f t="shared" si="12"/>
        <v>6.1077646334206023E-2</v>
      </c>
    </row>
    <row r="37" spans="1:11">
      <c r="A37" t="s">
        <v>58</v>
      </c>
      <c r="B37" s="8">
        <v>132447</v>
      </c>
      <c r="C37" s="14">
        <f t="shared" si="0"/>
        <v>4.2008112554477776E-2</v>
      </c>
      <c r="D37" s="8">
        <f>+D26</f>
        <v>5180</v>
      </c>
      <c r="E37" s="14">
        <f t="shared" si="1"/>
        <v>0.24996380832890991</v>
      </c>
      <c r="F37" s="9">
        <f t="shared" si="8"/>
        <v>25.568918918918918</v>
      </c>
      <c r="G37">
        <f t="shared" si="9"/>
        <v>9.4941317225614077E-3</v>
      </c>
      <c r="H37">
        <f t="shared" si="2"/>
        <v>5.0565718544206328</v>
      </c>
      <c r="I37">
        <f t="shared" si="10"/>
        <v>4.1541903775070312E-2</v>
      </c>
      <c r="J37" s="10">
        <f t="shared" si="11"/>
        <v>1840.2517773538636</v>
      </c>
      <c r="K37">
        <f t="shared" si="12"/>
        <v>2.2016721433032745E-2</v>
      </c>
    </row>
    <row r="38" spans="1:11">
      <c r="A38" t="s">
        <v>59</v>
      </c>
      <c r="B38" s="8">
        <f>SUM(B28:B29)</f>
        <v>390308</v>
      </c>
      <c r="C38" s="14">
        <f t="shared" si="0"/>
        <v>0.12379368649280929</v>
      </c>
      <c r="D38" s="8">
        <f>SUM(D28:D29)</f>
        <v>820</v>
      </c>
      <c r="E38" s="14">
        <f t="shared" si="1"/>
        <v>3.9569560391835158E-2</v>
      </c>
      <c r="F38" s="9">
        <f t="shared" si="8"/>
        <v>475.98536585365855</v>
      </c>
      <c r="G38">
        <f t="shared" si="9"/>
        <v>0.17674066610937059</v>
      </c>
      <c r="H38">
        <f t="shared" si="2"/>
        <v>21.817088849194764</v>
      </c>
      <c r="I38">
        <f t="shared" si="10"/>
        <v>0.17923673028260612</v>
      </c>
      <c r="J38" s="10">
        <f t="shared" si="11"/>
        <v>13630.146594061625</v>
      </c>
      <c r="K38">
        <f t="shared" si="12"/>
        <v>0.16307069736096771</v>
      </c>
    </row>
    <row r="39" spans="1:11">
      <c r="B39" s="8"/>
      <c r="C39" s="8"/>
      <c r="D39" s="8"/>
      <c r="E39" s="8"/>
      <c r="F39" s="9">
        <f>SUM(F32:F38)</f>
        <v>2693.1287311043034</v>
      </c>
      <c r="H39" s="9">
        <f>SUM(H32:H38)</f>
        <v>121.72219842883391</v>
      </c>
      <c r="J39" s="9">
        <f>SUM(J32:J38)</f>
        <v>83584.278565329238</v>
      </c>
    </row>
    <row r="40" spans="1:11">
      <c r="B40" s="8"/>
      <c r="C40" s="8"/>
      <c r="D40" s="8"/>
      <c r="E40" s="8"/>
    </row>
    <row r="41" spans="1:11">
      <c r="A41" t="s">
        <v>91</v>
      </c>
      <c r="B41" s="8">
        <f>SUM(B32:B38)</f>
        <v>3152891</v>
      </c>
      <c r="C41" s="8"/>
      <c r="D41" s="8">
        <f>SUM(D32:D38)</f>
        <v>20723</v>
      </c>
      <c r="E41" s="8"/>
      <c r="F41" s="9">
        <f>+B41/D41</f>
        <v>152.1445254065531</v>
      </c>
      <c r="G41">
        <v>1</v>
      </c>
      <c r="H41">
        <f t="shared" ref="H41" si="13">SQRT(F41)</f>
        <v>12.334687892547306</v>
      </c>
      <c r="I41">
        <v>1</v>
      </c>
      <c r="J41" s="10">
        <f>+B41/SQRT(D41)</f>
        <v>21901.94294699885</v>
      </c>
      <c r="K4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1"/>
    </sheetView>
  </sheetViews>
  <sheetFormatPr defaultRowHeight="15"/>
  <cols>
    <col min="1" max="1" width="11.28515625" customWidth="1"/>
    <col min="2" max="2" width="15.85546875" customWidth="1"/>
    <col min="3" max="3" width="16.140625" customWidth="1"/>
  </cols>
  <sheetData>
    <row r="1" spans="1:4">
      <c r="A1" s="21" t="s">
        <v>128</v>
      </c>
      <c r="B1" s="21" t="s">
        <v>129</v>
      </c>
      <c r="C1" s="21" t="s">
        <v>130</v>
      </c>
      <c r="D1" s="22" t="s">
        <v>131</v>
      </c>
    </row>
    <row r="2" spans="1:4">
      <c r="A2" s="18" t="s">
        <v>102</v>
      </c>
      <c r="B2" s="18" t="s">
        <v>103</v>
      </c>
      <c r="C2" s="18" t="s">
        <v>104</v>
      </c>
      <c r="D2" s="19">
        <v>3152879</v>
      </c>
    </row>
    <row r="3" spans="1:4">
      <c r="A3" s="18" t="s">
        <v>105</v>
      </c>
      <c r="B3" s="18" t="s">
        <v>11</v>
      </c>
      <c r="C3" s="18" t="s">
        <v>106</v>
      </c>
      <c r="D3" s="19">
        <v>70043</v>
      </c>
    </row>
    <row r="4" spans="1:4">
      <c r="A4" s="18" t="s">
        <v>107</v>
      </c>
      <c r="B4" s="18" t="s">
        <v>10</v>
      </c>
      <c r="C4" s="18" t="s">
        <v>106</v>
      </c>
      <c r="D4" s="19">
        <v>124560</v>
      </c>
    </row>
    <row r="5" spans="1:4">
      <c r="A5" s="18" t="s">
        <v>108</v>
      </c>
      <c r="B5" s="18" t="s">
        <v>7</v>
      </c>
      <c r="C5" s="18" t="s">
        <v>106</v>
      </c>
      <c r="D5" s="19">
        <v>117203</v>
      </c>
    </row>
    <row r="6" spans="1:4">
      <c r="A6" s="18" t="s">
        <v>109</v>
      </c>
      <c r="B6" s="18" t="s">
        <v>8</v>
      </c>
      <c r="C6" s="18" t="s">
        <v>106</v>
      </c>
      <c r="D6" s="19">
        <v>95696</v>
      </c>
    </row>
    <row r="7" spans="1:4">
      <c r="A7" s="18" t="s">
        <v>110</v>
      </c>
      <c r="B7" s="18" t="s">
        <v>9</v>
      </c>
      <c r="C7" s="18" t="s">
        <v>106</v>
      </c>
      <c r="D7" s="19">
        <v>156100</v>
      </c>
    </row>
    <row r="8" spans="1:4">
      <c r="A8" s="18" t="s">
        <v>111</v>
      </c>
      <c r="B8" s="18" t="s">
        <v>23</v>
      </c>
      <c r="C8" s="18" t="s">
        <v>106</v>
      </c>
      <c r="D8" s="19">
        <v>135957</v>
      </c>
    </row>
    <row r="9" spans="1:4">
      <c r="A9" s="18" t="s">
        <v>112</v>
      </c>
      <c r="B9" s="18" t="s">
        <v>17</v>
      </c>
      <c r="C9" s="18" t="s">
        <v>106</v>
      </c>
      <c r="D9" s="19">
        <v>132435</v>
      </c>
    </row>
    <row r="10" spans="1:4">
      <c r="A10" s="18" t="s">
        <v>113</v>
      </c>
      <c r="B10" s="18" t="s">
        <v>6</v>
      </c>
      <c r="C10" s="18" t="s">
        <v>106</v>
      </c>
      <c r="D10" s="19">
        <v>72695</v>
      </c>
    </row>
    <row r="11" spans="1:4">
      <c r="A11" s="18" t="s">
        <v>114</v>
      </c>
      <c r="B11" s="18" t="s">
        <v>16</v>
      </c>
      <c r="C11" s="18" t="s">
        <v>106</v>
      </c>
      <c r="D11" s="19">
        <v>125818</v>
      </c>
    </row>
    <row r="12" spans="1:4">
      <c r="A12" s="18" t="s">
        <v>115</v>
      </c>
      <c r="B12" s="18" t="s">
        <v>5</v>
      </c>
      <c r="C12" s="18" t="s">
        <v>106</v>
      </c>
      <c r="D12" s="19">
        <v>188771</v>
      </c>
    </row>
    <row r="13" spans="1:4">
      <c r="A13" s="18" t="s">
        <v>116</v>
      </c>
      <c r="B13" s="18" t="s">
        <v>19</v>
      </c>
      <c r="C13" s="18" t="s">
        <v>106</v>
      </c>
      <c r="D13" s="19">
        <v>246993</v>
      </c>
    </row>
    <row r="14" spans="1:4">
      <c r="A14" s="18" t="s">
        <v>117</v>
      </c>
      <c r="B14" s="18" t="s">
        <v>14</v>
      </c>
      <c r="C14" s="18" t="s">
        <v>106</v>
      </c>
      <c r="D14" s="19">
        <v>143315</v>
      </c>
    </row>
    <row r="15" spans="1:4">
      <c r="A15" s="18" t="s">
        <v>118</v>
      </c>
      <c r="B15" s="18" t="s">
        <v>2</v>
      </c>
      <c r="C15" s="18" t="s">
        <v>106</v>
      </c>
      <c r="D15" s="19">
        <v>147049</v>
      </c>
    </row>
    <row r="16" spans="1:4">
      <c r="A16" s="18" t="s">
        <v>119</v>
      </c>
      <c r="B16" s="18" t="s">
        <v>22</v>
      </c>
      <c r="C16" s="18" t="s">
        <v>106</v>
      </c>
      <c r="D16" s="19">
        <v>133587</v>
      </c>
    </row>
    <row r="17" spans="1:4">
      <c r="A17" s="18" t="s">
        <v>120</v>
      </c>
      <c r="B17" s="18" t="s">
        <v>4</v>
      </c>
      <c r="C17" s="18" t="s">
        <v>106</v>
      </c>
      <c r="D17" s="19">
        <v>366903</v>
      </c>
    </row>
    <row r="18" spans="1:4">
      <c r="A18" s="18" t="s">
        <v>121</v>
      </c>
      <c r="B18" s="18" t="s">
        <v>18</v>
      </c>
      <c r="C18" s="18" t="s">
        <v>106</v>
      </c>
      <c r="D18" s="19">
        <v>241264</v>
      </c>
    </row>
    <row r="19" spans="1:4">
      <c r="A19" s="18" t="s">
        <v>122</v>
      </c>
      <c r="B19" s="18" t="s">
        <v>12</v>
      </c>
      <c r="C19" s="18" t="s">
        <v>106</v>
      </c>
      <c r="D19" s="19">
        <v>60326</v>
      </c>
    </row>
    <row r="20" spans="1:4">
      <c r="A20" s="18" t="s">
        <v>123</v>
      </c>
      <c r="B20" s="18" t="s">
        <v>3</v>
      </c>
      <c r="C20" s="18" t="s">
        <v>106</v>
      </c>
      <c r="D20" s="19">
        <v>181075</v>
      </c>
    </row>
    <row r="21" spans="1:4">
      <c r="A21" s="18" t="s">
        <v>124</v>
      </c>
      <c r="B21" s="18" t="s">
        <v>1</v>
      </c>
      <c r="C21" s="18" t="s">
        <v>106</v>
      </c>
      <c r="D21" s="19">
        <v>69862</v>
      </c>
    </row>
    <row r="22" spans="1:4">
      <c r="A22" s="18" t="s">
        <v>125</v>
      </c>
      <c r="B22" s="18" t="s">
        <v>20</v>
      </c>
      <c r="C22" s="18" t="s">
        <v>106</v>
      </c>
      <c r="D22" s="19">
        <v>93961</v>
      </c>
    </row>
    <row r="23" spans="1:4">
      <c r="A23" s="18" t="s">
        <v>126</v>
      </c>
      <c r="B23" s="18" t="s">
        <v>13</v>
      </c>
      <c r="C23" s="18" t="s">
        <v>106</v>
      </c>
      <c r="D23" s="19">
        <v>94590</v>
      </c>
    </row>
    <row r="24" spans="1:4">
      <c r="A24" s="18" t="s">
        <v>127</v>
      </c>
      <c r="B24" s="18" t="s">
        <v>15</v>
      </c>
      <c r="C24" s="18" t="s">
        <v>106</v>
      </c>
      <c r="D24" s="20">
        <v>154676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" sqref="Q1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7" sqref="I47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Contents</vt:lpstr>
      <vt:lpstr>MDS - Tests by specimen date</vt:lpstr>
      <vt:lpstr>MDS-Addition</vt:lpstr>
      <vt:lpstr>MDS-PopArea</vt:lpstr>
      <vt:lpstr>Wales ONS</vt:lpstr>
      <vt:lpstr>MDS-ABUHB</vt:lpstr>
      <vt:lpstr>MDS-BCUHB</vt:lpstr>
      <vt:lpstr>MDS-CAVUHB</vt:lpstr>
      <vt:lpstr>MDS-CTMUHB</vt:lpstr>
      <vt:lpstr>MDS-HDUHB</vt:lpstr>
      <vt:lpstr>MDS-PTHB</vt:lpstr>
      <vt:lpstr>MDS-SBUHB</vt:lpstr>
      <vt:lpstr>Age and sex distribution</vt:lpstr>
      <vt:lpstr>Deaths by date</vt:lpstr>
      <vt:lpstr>Deaths by LHB</vt:lpstr>
      <vt:lpstr>Area</vt:lpstr>
      <vt:lpstr>AreaKm2</vt:lpstr>
      <vt:lpstr>AreaWales</vt:lpstr>
      <vt:lpstr>Cases</vt:lpstr>
      <vt:lpstr>CasesHB</vt:lpstr>
      <vt:lpstr>CasesLA</vt:lpstr>
      <vt:lpstr>HB</vt:lpstr>
      <vt:lpstr>LA</vt:lpstr>
      <vt:lpstr>Pop</vt:lpstr>
      <vt:lpstr>PopKm2</vt:lpstr>
      <vt:lpstr>PopKm2SRT</vt:lpstr>
      <vt:lpstr>PopSRTKm2</vt:lpstr>
      <vt:lpstr>PopWales</vt:lpstr>
      <vt:lpstr>SpecDate</vt:lpstr>
      <vt:lpstr>TotHA</vt:lpstr>
      <vt:lpstr>TotHASRT</vt:lpstr>
      <vt:lpstr>TotLA</vt:lpstr>
      <vt:lpstr>TotLASRT</vt:lpstr>
      <vt:lpstr>TotPopSRTHA</vt:lpstr>
      <vt:lpstr>TotPopSRTLA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 (Public Health Wales - Microbiology)</dc:creator>
  <cp:lastModifiedBy>Mike Simmons</cp:lastModifiedBy>
  <dcterms:created xsi:type="dcterms:W3CDTF">2020-05-22T14:57:17Z</dcterms:created>
  <dcterms:modified xsi:type="dcterms:W3CDTF">2020-05-31T21:56:17Z</dcterms:modified>
</cp:coreProperties>
</file>